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mc:AlternateContent xmlns:mc="http://schemas.openxmlformats.org/markup-compatibility/2006">
    <mc:Choice Requires="x15">
      <x15ac:absPath xmlns:x15ac="http://schemas.microsoft.com/office/spreadsheetml/2010/11/ac" url="https://d.docs.live.net/8a0e41b63ed7fe2b/Documents/Alimentatie-Scheiding-Website/Omgangsplanner/"/>
    </mc:Choice>
  </mc:AlternateContent>
  <xr:revisionPtr revIDLastSave="143" documentId="8_{971395F4-FF88-404A-A0A2-3D344566FF5C}" xr6:coauthVersionLast="47" xr6:coauthVersionMax="47" xr10:uidLastSave="{7BFD4FE5-F83D-40BB-9EB7-3A1E8E762CAD}"/>
  <bookViews>
    <workbookView xWindow="-120" yWindow="-120" windowWidth="29040" windowHeight="15840" tabRatio="827" xr2:uid="{00000000-000D-0000-FFFF-FFFF00000000}"/>
  </bookViews>
  <sheets>
    <sheet name="Omgangsplanning-Compact" sheetId="24" r:id="rId1"/>
    <sheet name="Omgangsplanning-Uitgebreid" sheetId="23" r:id="rId2"/>
    <sheet name="Basisgegevens+Uitleg" sheetId="13" r:id="rId3"/>
    <sheet name="Speciale dagen&amp;Activiteiten" sheetId="14" r:id="rId4"/>
    <sheet name="Verjaardagen" sheetId="17" r:id="rId5"/>
    <sheet name="School(vakanties)&amp;Activiteiten" sheetId="15" r:id="rId6"/>
    <sheet name="Wijzigingen" sheetId="20" r:id="rId7"/>
  </sheets>
  <definedNames>
    <definedName name="_xlnm._FilterDatabase" localSheetId="2" hidden="1">'Speciale dagen&amp;Activiteiten'!$A$2:$B$2</definedName>
    <definedName name="_xlnm._FilterDatabase" localSheetId="0" hidden="1">'Omgangsplanning-Compact'!$A$5:$O$372</definedName>
    <definedName name="_xlnm._FilterDatabase" localSheetId="1" hidden="1">'Omgangsplanning-Uitgebreid'!$A$5:$AJ$372</definedName>
    <definedName name="_xlnm._FilterDatabase" localSheetId="5" hidden="1">'School(vakanties)&amp;Activiteiten'!$A$3:$C$102</definedName>
    <definedName name="_xlnm._FilterDatabase" localSheetId="3" hidden="1">'Speciale dagen&amp;Activiteiten'!$A$2:$B$54</definedName>
    <definedName name="_xlnm._FilterDatabase" localSheetId="4" hidden="1">Verjaardagen!$A$2:$B$101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72" i="23" l="1"/>
  <c r="C371" i="23"/>
  <c r="C370" i="23"/>
  <c r="C369" i="23"/>
  <c r="C368" i="23"/>
  <c r="C367" i="23"/>
  <c r="C366" i="23"/>
  <c r="C365" i="23"/>
  <c r="C364" i="23"/>
  <c r="C363" i="23"/>
  <c r="C362" i="23"/>
  <c r="C361" i="23"/>
  <c r="C360" i="23"/>
  <c r="C359" i="23"/>
  <c r="C358" i="23"/>
  <c r="C357" i="23"/>
  <c r="C356" i="23"/>
  <c r="C355" i="23"/>
  <c r="C354" i="23"/>
  <c r="C353" i="23"/>
  <c r="C352" i="23"/>
  <c r="C351" i="23"/>
  <c r="C350" i="23"/>
  <c r="C349" i="23"/>
  <c r="C348" i="23"/>
  <c r="C347" i="23"/>
  <c r="C346" i="23"/>
  <c r="C345" i="23"/>
  <c r="C344" i="23"/>
  <c r="C343" i="23"/>
  <c r="C342" i="23"/>
  <c r="C341" i="23"/>
  <c r="C340" i="23"/>
  <c r="C339" i="23"/>
  <c r="C338" i="23"/>
  <c r="C337" i="23"/>
  <c r="C336" i="23"/>
  <c r="C335" i="23"/>
  <c r="C334" i="23"/>
  <c r="C333" i="23"/>
  <c r="C332" i="23"/>
  <c r="C331" i="23"/>
  <c r="C330" i="23"/>
  <c r="C329" i="23"/>
  <c r="C328" i="23"/>
  <c r="C327" i="23"/>
  <c r="C326" i="23"/>
  <c r="C325" i="23"/>
  <c r="C324" i="23"/>
  <c r="C323" i="23"/>
  <c r="C322" i="23"/>
  <c r="C321" i="23"/>
  <c r="C320" i="23"/>
  <c r="C319" i="23"/>
  <c r="C318" i="23"/>
  <c r="C317" i="23"/>
  <c r="C316" i="23"/>
  <c r="C315" i="23"/>
  <c r="C314" i="23"/>
  <c r="C313" i="23"/>
  <c r="C312" i="23"/>
  <c r="C311" i="23"/>
  <c r="C310" i="23"/>
  <c r="C309" i="23"/>
  <c r="C308" i="23"/>
  <c r="C307" i="23"/>
  <c r="C306" i="23"/>
  <c r="C305" i="23"/>
  <c r="C304" i="23"/>
  <c r="C303" i="23"/>
  <c r="C302" i="23"/>
  <c r="C301" i="23"/>
  <c r="C300" i="23"/>
  <c r="C299" i="23"/>
  <c r="C298" i="23"/>
  <c r="C297" i="23"/>
  <c r="C296" i="23"/>
  <c r="C295" i="23"/>
  <c r="C294" i="23"/>
  <c r="C293" i="23"/>
  <c r="C292" i="23"/>
  <c r="C291" i="23"/>
  <c r="C290" i="23"/>
  <c r="C289" i="23"/>
  <c r="C288" i="23"/>
  <c r="C287" i="23"/>
  <c r="C286" i="23"/>
  <c r="C285" i="23"/>
  <c r="C284" i="23"/>
  <c r="C283" i="23"/>
  <c r="C282" i="23"/>
  <c r="C281" i="23"/>
  <c r="C280" i="23"/>
  <c r="C279" i="23"/>
  <c r="C278" i="23"/>
  <c r="C277" i="23"/>
  <c r="C276" i="23"/>
  <c r="C275" i="23"/>
  <c r="C274" i="23"/>
  <c r="C273" i="23"/>
  <c r="C272" i="23"/>
  <c r="C271" i="23"/>
  <c r="C270" i="23"/>
  <c r="C269" i="23"/>
  <c r="C268" i="23"/>
  <c r="C267" i="23"/>
  <c r="C266" i="23"/>
  <c r="C265" i="23"/>
  <c r="C264" i="23"/>
  <c r="C263" i="23"/>
  <c r="C262" i="23"/>
  <c r="C261" i="23"/>
  <c r="C260" i="23"/>
  <c r="C259" i="23"/>
  <c r="C258" i="23"/>
  <c r="C257" i="23"/>
  <c r="C256" i="23"/>
  <c r="C255" i="23"/>
  <c r="C254" i="23"/>
  <c r="C253" i="23"/>
  <c r="C252" i="23"/>
  <c r="C251" i="23"/>
  <c r="C250" i="23"/>
  <c r="C249" i="23"/>
  <c r="C248" i="23"/>
  <c r="C247" i="23"/>
  <c r="C246" i="23"/>
  <c r="C245" i="23"/>
  <c r="C244" i="23"/>
  <c r="C243" i="23"/>
  <c r="C242" i="23"/>
  <c r="C241" i="23"/>
  <c r="C240" i="23"/>
  <c r="C239" i="23"/>
  <c r="C238" i="23"/>
  <c r="C237" i="23"/>
  <c r="C236" i="23"/>
  <c r="C235" i="23"/>
  <c r="C234" i="23"/>
  <c r="C233" i="23"/>
  <c r="C232" i="23"/>
  <c r="C231" i="23"/>
  <c r="C230" i="23"/>
  <c r="C229" i="23"/>
  <c r="C228" i="23"/>
  <c r="C227" i="23"/>
  <c r="C226" i="23"/>
  <c r="C225" i="23"/>
  <c r="C224" i="23"/>
  <c r="C223" i="23"/>
  <c r="C222" i="23"/>
  <c r="C221" i="23"/>
  <c r="C220" i="23"/>
  <c r="C219" i="23"/>
  <c r="C218" i="23"/>
  <c r="C217" i="23"/>
  <c r="C216" i="23"/>
  <c r="C215" i="23"/>
  <c r="C214" i="23"/>
  <c r="C213" i="23"/>
  <c r="C212" i="23"/>
  <c r="C211" i="23"/>
  <c r="C210" i="23"/>
  <c r="C209" i="23"/>
  <c r="C208" i="23"/>
  <c r="C207" i="23"/>
  <c r="C206" i="23"/>
  <c r="C205" i="23"/>
  <c r="C204" i="23"/>
  <c r="C203" i="23"/>
  <c r="C202" i="23"/>
  <c r="C201" i="23"/>
  <c r="C200" i="23"/>
  <c r="C199" i="23"/>
  <c r="C198" i="23"/>
  <c r="C197" i="23"/>
  <c r="C196" i="23"/>
  <c r="C195" i="23"/>
  <c r="C194" i="23"/>
  <c r="C193" i="23"/>
  <c r="C192" i="23"/>
  <c r="C191" i="23"/>
  <c r="C190" i="23"/>
  <c r="C189" i="23"/>
  <c r="C188" i="23"/>
  <c r="C187" i="23"/>
  <c r="C186" i="23"/>
  <c r="C185" i="23"/>
  <c r="C184" i="23"/>
  <c r="C183" i="23"/>
  <c r="C182" i="23"/>
  <c r="C181" i="23"/>
  <c r="C180" i="23"/>
  <c r="C179" i="23"/>
  <c r="C178" i="23"/>
  <c r="C177" i="23"/>
  <c r="C176" i="23"/>
  <c r="C175" i="23"/>
  <c r="C174" i="23"/>
  <c r="C173" i="23"/>
  <c r="C172" i="23"/>
  <c r="C171" i="23"/>
  <c r="C170" i="23"/>
  <c r="C169" i="23"/>
  <c r="C168" i="23"/>
  <c r="C167" i="23"/>
  <c r="C166" i="23"/>
  <c r="C165" i="23"/>
  <c r="C164" i="23"/>
  <c r="C163" i="23"/>
  <c r="C162" i="23"/>
  <c r="C161" i="23"/>
  <c r="C160" i="23"/>
  <c r="C159" i="23"/>
  <c r="C158" i="23"/>
  <c r="C157" i="23"/>
  <c r="C156" i="23"/>
  <c r="C155" i="23"/>
  <c r="C154" i="23"/>
  <c r="C153" i="23"/>
  <c r="C152" i="23"/>
  <c r="C151" i="23"/>
  <c r="C150" i="23"/>
  <c r="C149" i="23"/>
  <c r="C148" i="23"/>
  <c r="C147" i="23"/>
  <c r="C146" i="23"/>
  <c r="C145" i="23"/>
  <c r="C144" i="23"/>
  <c r="C143" i="23"/>
  <c r="C142" i="23"/>
  <c r="C141" i="23"/>
  <c r="C140" i="23"/>
  <c r="C139" i="23"/>
  <c r="C138" i="23"/>
  <c r="C137" i="23"/>
  <c r="C136" i="23"/>
  <c r="C135" i="23"/>
  <c r="C134" i="23"/>
  <c r="C133" i="23"/>
  <c r="C132" i="23"/>
  <c r="C131" i="23"/>
  <c r="C130" i="23"/>
  <c r="C129" i="23"/>
  <c r="C128" i="23"/>
  <c r="C127" i="23"/>
  <c r="C126" i="23"/>
  <c r="C125" i="23"/>
  <c r="C124" i="23"/>
  <c r="C123" i="23"/>
  <c r="C122" i="23"/>
  <c r="C121" i="23"/>
  <c r="C120" i="23"/>
  <c r="C119" i="23"/>
  <c r="C118" i="23"/>
  <c r="C117" i="23"/>
  <c r="C116" i="23"/>
  <c r="C115" i="23"/>
  <c r="C114" i="23"/>
  <c r="C113" i="23"/>
  <c r="C112" i="23"/>
  <c r="C111" i="23"/>
  <c r="C110" i="23"/>
  <c r="C109" i="23"/>
  <c r="C108" i="23"/>
  <c r="C107" i="23"/>
  <c r="C106" i="23"/>
  <c r="C105" i="23"/>
  <c r="C104" i="23"/>
  <c r="C103" i="23"/>
  <c r="C102" i="23"/>
  <c r="C101" i="23"/>
  <c r="C100" i="23"/>
  <c r="C99" i="23"/>
  <c r="C98" i="23"/>
  <c r="C97" i="23"/>
  <c r="C96" i="23"/>
  <c r="C95" i="23"/>
  <c r="C94" i="23"/>
  <c r="C93" i="23"/>
  <c r="C92" i="23"/>
  <c r="C91" i="23"/>
  <c r="C90" i="23"/>
  <c r="C89" i="23"/>
  <c r="C88" i="23"/>
  <c r="C87" i="23"/>
  <c r="C86" i="23"/>
  <c r="C85" i="23"/>
  <c r="C84" i="23"/>
  <c r="C83" i="23"/>
  <c r="C82" i="23"/>
  <c r="C81" i="23"/>
  <c r="C80" i="23"/>
  <c r="C79" i="23"/>
  <c r="C78" i="23"/>
  <c r="C77" i="23"/>
  <c r="C76" i="23"/>
  <c r="C75" i="23"/>
  <c r="C74" i="23"/>
  <c r="C73" i="23"/>
  <c r="C72" i="23"/>
  <c r="C71" i="23"/>
  <c r="C70" i="23"/>
  <c r="C69" i="23"/>
  <c r="C68" i="23"/>
  <c r="C67" i="23"/>
  <c r="C66" i="23"/>
  <c r="C65" i="23"/>
  <c r="C64" i="23"/>
  <c r="C63" i="23"/>
  <c r="C62" i="23"/>
  <c r="C61" i="23"/>
  <c r="C60" i="23"/>
  <c r="C59" i="23"/>
  <c r="C58" i="23"/>
  <c r="C57" i="23"/>
  <c r="C56" i="23"/>
  <c r="C55" i="23"/>
  <c r="C54" i="23"/>
  <c r="C53" i="23"/>
  <c r="C52" i="23"/>
  <c r="C51" i="23"/>
  <c r="C50" i="23"/>
  <c r="C49" i="23"/>
  <c r="C48" i="23"/>
  <c r="C47" i="23"/>
  <c r="C46" i="23"/>
  <c r="C45" i="23"/>
  <c r="C44" i="23"/>
  <c r="C43" i="23"/>
  <c r="C42" i="23"/>
  <c r="C41" i="23"/>
  <c r="C40" i="23"/>
  <c r="C39" i="23"/>
  <c r="C38" i="23"/>
  <c r="C37" i="23"/>
  <c r="C36" i="23"/>
  <c r="C35" i="23"/>
  <c r="C34" i="23"/>
  <c r="C33" i="23"/>
  <c r="C32" i="23"/>
  <c r="C31" i="23"/>
  <c r="C30" i="23"/>
  <c r="C29" i="23"/>
  <c r="C28" i="23"/>
  <c r="C27" i="23"/>
  <c r="C26" i="23"/>
  <c r="C25" i="23"/>
  <c r="C24" i="23"/>
  <c r="C23" i="23"/>
  <c r="C22" i="23"/>
  <c r="C21" i="23"/>
  <c r="C20" i="23"/>
  <c r="C19" i="23"/>
  <c r="C18" i="23"/>
  <c r="C17" i="23"/>
  <c r="C16" i="23"/>
  <c r="C15" i="23"/>
  <c r="C14" i="23"/>
  <c r="C13" i="23"/>
  <c r="C12" i="23"/>
  <c r="C11" i="23"/>
  <c r="C10" i="23"/>
  <c r="C9" i="23"/>
  <c r="C8" i="23"/>
  <c r="C7" i="23"/>
  <c r="C6" i="23"/>
  <c r="C8" i="24"/>
  <c r="C9" i="24"/>
  <c r="C10" i="24"/>
  <c r="C11" i="24"/>
  <c r="C12" i="24"/>
  <c r="C13" i="24"/>
  <c r="C14" i="24"/>
  <c r="C15" i="24"/>
  <c r="C16" i="24"/>
  <c r="C17" i="24"/>
  <c r="C18" i="24"/>
  <c r="C19" i="24"/>
  <c r="C20" i="24"/>
  <c r="C21" i="24"/>
  <c r="C22" i="24"/>
  <c r="C23"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65" i="24"/>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227" i="24"/>
  <c r="C228" i="24"/>
  <c r="C229" i="24"/>
  <c r="C230" i="24"/>
  <c r="C231" i="24"/>
  <c r="C232" i="24"/>
  <c r="C233" i="24"/>
  <c r="C234" i="24"/>
  <c r="C235" i="24"/>
  <c r="C236" i="24"/>
  <c r="C237" i="24"/>
  <c r="C238" i="24"/>
  <c r="C239" i="24"/>
  <c r="C240" i="24"/>
  <c r="C241" i="24"/>
  <c r="C242" i="24"/>
  <c r="C243" i="24"/>
  <c r="C244" i="24"/>
  <c r="C245" i="24"/>
  <c r="C246" i="24"/>
  <c r="C247" i="24"/>
  <c r="C248" i="24"/>
  <c r="C249" i="24"/>
  <c r="C250" i="24"/>
  <c r="C251" i="24"/>
  <c r="C252" i="24"/>
  <c r="C253" i="24"/>
  <c r="C254" i="24"/>
  <c r="C255" i="24"/>
  <c r="C256" i="24"/>
  <c r="C257" i="24"/>
  <c r="C258" i="24"/>
  <c r="C259" i="24"/>
  <c r="C260" i="24"/>
  <c r="C261" i="24"/>
  <c r="C262" i="24"/>
  <c r="C263" i="24"/>
  <c r="C264" i="24"/>
  <c r="C265" i="24"/>
  <c r="C266" i="24"/>
  <c r="C267" i="24"/>
  <c r="C268" i="24"/>
  <c r="C269" i="24"/>
  <c r="C270" i="24"/>
  <c r="C271" i="24"/>
  <c r="C272" i="24"/>
  <c r="C273" i="24"/>
  <c r="C274" i="24"/>
  <c r="C275" i="24"/>
  <c r="C276" i="24"/>
  <c r="C277" i="24"/>
  <c r="C278" i="24"/>
  <c r="C279" i="24"/>
  <c r="C280" i="24"/>
  <c r="C281" i="24"/>
  <c r="C282" i="24"/>
  <c r="C283" i="24"/>
  <c r="C284" i="24"/>
  <c r="C285" i="24"/>
  <c r="C286" i="24"/>
  <c r="C287" i="24"/>
  <c r="C288" i="24"/>
  <c r="C289" i="24"/>
  <c r="C290" i="24"/>
  <c r="C291" i="24"/>
  <c r="C292" i="24"/>
  <c r="C293" i="24"/>
  <c r="C294" i="24"/>
  <c r="C295" i="24"/>
  <c r="C296" i="24"/>
  <c r="C297" i="24"/>
  <c r="C298" i="24"/>
  <c r="C299" i="24"/>
  <c r="C300" i="24"/>
  <c r="C301" i="24"/>
  <c r="C302" i="24"/>
  <c r="C303" i="24"/>
  <c r="C304" i="24"/>
  <c r="C305" i="24"/>
  <c r="C306" i="24"/>
  <c r="C307" i="24"/>
  <c r="C308" i="24"/>
  <c r="C309" i="24"/>
  <c r="C310" i="24"/>
  <c r="C311" i="24"/>
  <c r="C312" i="24"/>
  <c r="C313" i="24"/>
  <c r="C314" i="24"/>
  <c r="C315" i="24"/>
  <c r="C316" i="24"/>
  <c r="C317" i="24"/>
  <c r="C318" i="24"/>
  <c r="C319" i="24"/>
  <c r="C320" i="24"/>
  <c r="C321" i="24"/>
  <c r="C322" i="24"/>
  <c r="C323" i="24"/>
  <c r="C324" i="24"/>
  <c r="C325" i="24"/>
  <c r="C326" i="24"/>
  <c r="C327" i="24"/>
  <c r="C328" i="24"/>
  <c r="C329" i="24"/>
  <c r="C330" i="24"/>
  <c r="C331" i="24"/>
  <c r="C332" i="24"/>
  <c r="C333" i="24"/>
  <c r="C334" i="24"/>
  <c r="C335" i="24"/>
  <c r="C336" i="24"/>
  <c r="C337" i="24"/>
  <c r="C338" i="24"/>
  <c r="C339" i="24"/>
  <c r="C340" i="24"/>
  <c r="C341" i="24"/>
  <c r="C342" i="24"/>
  <c r="C343" i="24"/>
  <c r="C344" i="24"/>
  <c r="C345" i="24"/>
  <c r="C346" i="24"/>
  <c r="C347" i="24"/>
  <c r="C348" i="24"/>
  <c r="C349" i="24"/>
  <c r="C350" i="24"/>
  <c r="C351" i="24"/>
  <c r="C352" i="24"/>
  <c r="C353" i="24"/>
  <c r="C354" i="24"/>
  <c r="C355" i="24"/>
  <c r="C356" i="24"/>
  <c r="C357" i="24"/>
  <c r="C358" i="24"/>
  <c r="C359" i="24"/>
  <c r="C360" i="24"/>
  <c r="C361" i="24"/>
  <c r="C362" i="24"/>
  <c r="C363" i="24"/>
  <c r="C364" i="24"/>
  <c r="C365" i="24"/>
  <c r="C366" i="24"/>
  <c r="C367" i="24"/>
  <c r="C368" i="24"/>
  <c r="C369" i="24"/>
  <c r="C370" i="24"/>
  <c r="C371" i="24"/>
  <c r="C372" i="24"/>
  <c r="C7" i="24"/>
  <c r="C6" i="24"/>
  <c r="B2" i="15"/>
  <c r="D9" i="15" s="1"/>
  <c r="F6" i="24"/>
  <c r="D6" i="24" s="1"/>
  <c r="J5" i="24"/>
  <c r="I5" i="24"/>
  <c r="H5" i="24"/>
  <c r="G5" i="24"/>
  <c r="G4" i="24"/>
  <c r="A3" i="24"/>
  <c r="A2" i="24"/>
  <c r="I5" i="23"/>
  <c r="A3" i="23"/>
  <c r="A2" i="23"/>
  <c r="F186" i="24"/>
  <c r="B186" i="24" s="1"/>
  <c r="F187" i="24"/>
  <c r="F188" i="24"/>
  <c r="F189" i="24"/>
  <c r="B189" i="24" s="1"/>
  <c r="F190" i="24"/>
  <c r="F191" i="24"/>
  <c r="F192" i="24"/>
  <c r="F193" i="24"/>
  <c r="B193" i="24" s="1"/>
  <c r="F194" i="24"/>
  <c r="F195" i="24"/>
  <c r="F196" i="24"/>
  <c r="E196" i="24" s="1"/>
  <c r="F197" i="24"/>
  <c r="F198" i="24"/>
  <c r="B198" i="24" s="1"/>
  <c r="F199" i="24"/>
  <c r="B199" i="24" s="1"/>
  <c r="F200" i="24"/>
  <c r="B200" i="24" s="1"/>
  <c r="F201" i="24"/>
  <c r="F202" i="24"/>
  <c r="F203" i="24"/>
  <c r="L203" i="24" s="1"/>
  <c r="F204" i="24"/>
  <c r="F205" i="24"/>
  <c r="B205" i="24" s="1"/>
  <c r="F206" i="24"/>
  <c r="F207" i="24"/>
  <c r="F208" i="24"/>
  <c r="B208" i="24" s="1"/>
  <c r="F209" i="24"/>
  <c r="F210" i="24"/>
  <c r="F211" i="24"/>
  <c r="B211" i="24" s="1"/>
  <c r="F212" i="24"/>
  <c r="F213" i="24"/>
  <c r="B213" i="24" s="1"/>
  <c r="F214" i="24"/>
  <c r="B214" i="24" s="1"/>
  <c r="F215" i="24"/>
  <c r="B215" i="24" s="1"/>
  <c r="F216" i="24"/>
  <c r="F217" i="24"/>
  <c r="F218" i="24"/>
  <c r="E218" i="24" s="1"/>
  <c r="F219" i="24"/>
  <c r="F220" i="24"/>
  <c r="B220" i="24" s="1"/>
  <c r="F221" i="24"/>
  <c r="B221" i="24" s="1"/>
  <c r="F222" i="24"/>
  <c r="F223" i="24"/>
  <c r="B223" i="24" s="1"/>
  <c r="F224" i="24"/>
  <c r="B224" i="24" s="1"/>
  <c r="F225" i="24"/>
  <c r="F226" i="24"/>
  <c r="B226" i="24" s="1"/>
  <c r="M225" i="24"/>
  <c r="F227" i="24"/>
  <c r="F228" i="24"/>
  <c r="F229" i="24"/>
  <c r="F230" i="24"/>
  <c r="F231" i="24"/>
  <c r="B231" i="24" s="1"/>
  <c r="F232" i="24"/>
  <c r="F233" i="24"/>
  <c r="F234" i="24"/>
  <c r="B234" i="24" s="1"/>
  <c r="F235" i="24"/>
  <c r="F236" i="24"/>
  <c r="F237" i="24"/>
  <c r="F238" i="24"/>
  <c r="L238" i="24" s="1"/>
  <c r="F239" i="24"/>
  <c r="B239" i="24" s="1"/>
  <c r="F240" i="24"/>
  <c r="F241" i="24"/>
  <c r="F242" i="24"/>
  <c r="B242" i="24" s="1"/>
  <c r="F243" i="24"/>
  <c r="B243" i="24" s="1"/>
  <c r="F244" i="24"/>
  <c r="L243" i="24"/>
  <c r="F245" i="24"/>
  <c r="F246" i="24"/>
  <c r="B246" i="24" s="1"/>
  <c r="F247" i="24"/>
  <c r="F248" i="24"/>
  <c r="F249" i="24"/>
  <c r="F250" i="24"/>
  <c r="B250" i="24" s="1"/>
  <c r="F251" i="24"/>
  <c r="F252" i="24"/>
  <c r="F253" i="24"/>
  <c r="B253" i="24" s="1"/>
  <c r="F254" i="24"/>
  <c r="F255" i="24"/>
  <c r="L255" i="24" s="1"/>
  <c r="F256" i="24"/>
  <c r="L256" i="24" s="1"/>
  <c r="F257" i="24"/>
  <c r="F258" i="24"/>
  <c r="B258" i="24" s="1"/>
  <c r="F259" i="24"/>
  <c r="F260" i="24"/>
  <c r="B260" i="24" s="1"/>
  <c r="F261" i="24"/>
  <c r="B261" i="24" s="1"/>
  <c r="F262" i="24"/>
  <c r="B262" i="24" s="1"/>
  <c r="F263" i="24"/>
  <c r="F264" i="24"/>
  <c r="F265" i="24"/>
  <c r="B265" i="24" s="1"/>
  <c r="F266" i="24"/>
  <c r="M266" i="24" s="1"/>
  <c r="F267" i="24"/>
  <c r="F268" i="24"/>
  <c r="B268" i="24" s="1"/>
  <c r="F269" i="24"/>
  <c r="B269" i="24" s="1"/>
  <c r="F270" i="24"/>
  <c r="B270" i="24" s="1"/>
  <c r="F271" i="24"/>
  <c r="B271" i="24" s="1"/>
  <c r="F272" i="24"/>
  <c r="F273" i="24"/>
  <c r="F274" i="24"/>
  <c r="B274" i="24" s="1"/>
  <c r="E273" i="24"/>
  <c r="F275" i="24"/>
  <c r="E274" i="24"/>
  <c r="F276" i="24"/>
  <c r="B276" i="24" s="1"/>
  <c r="F277" i="24"/>
  <c r="F278" i="24"/>
  <c r="B278" i="24" s="1"/>
  <c r="F279" i="24"/>
  <c r="F280" i="24"/>
  <c r="B280" i="24" s="1"/>
  <c r="F281" i="24"/>
  <c r="B281" i="24" s="1"/>
  <c r="F282" i="24"/>
  <c r="F283" i="24"/>
  <c r="F284" i="24"/>
  <c r="F285" i="24"/>
  <c r="B285" i="24" s="1"/>
  <c r="F286" i="24"/>
  <c r="F287" i="24"/>
  <c r="B287" i="24" s="1"/>
  <c r="F288" i="24"/>
  <c r="F289" i="24"/>
  <c r="F290" i="24"/>
  <c r="M289" i="24"/>
  <c r="F291" i="24"/>
  <c r="F292" i="24"/>
  <c r="F293" i="24"/>
  <c r="F294" i="24"/>
  <c r="L293" i="24"/>
  <c r="E293" i="24"/>
  <c r="F295" i="24"/>
  <c r="F296" i="24"/>
  <c r="F297" i="24"/>
  <c r="F298" i="24"/>
  <c r="F299" i="24"/>
  <c r="B299" i="24" s="1"/>
  <c r="F300" i="24"/>
  <c r="F301" i="24"/>
  <c r="F302" i="24"/>
  <c r="F303" i="24"/>
  <c r="M303" i="24"/>
  <c r="F304" i="24"/>
  <c r="B304" i="24" s="1"/>
  <c r="F305" i="24"/>
  <c r="F306" i="24"/>
  <c r="B306" i="24" s="1"/>
  <c r="F307" i="24"/>
  <c r="M307" i="24" s="1"/>
  <c r="F308" i="24"/>
  <c r="F309" i="24"/>
  <c r="F310" i="24"/>
  <c r="F311" i="24"/>
  <c r="B311" i="24" s="1"/>
  <c r="L310" i="24"/>
  <c r="F312" i="24"/>
  <c r="F313" i="24"/>
  <c r="F314" i="24"/>
  <c r="F315" i="24"/>
  <c r="B315" i="24" s="1"/>
  <c r="M314" i="24"/>
  <c r="F316" i="24"/>
  <c r="F317" i="24"/>
  <c r="F318" i="24"/>
  <c r="B318" i="24" s="1"/>
  <c r="F319" i="24"/>
  <c r="F320" i="24"/>
  <c r="B320" i="24" s="1"/>
  <c r="L319" i="24"/>
  <c r="M319" i="24"/>
  <c r="F321" i="24"/>
  <c r="B321" i="24" s="1"/>
  <c r="F322" i="24"/>
  <c r="F323" i="24"/>
  <c r="B323" i="24" s="1"/>
  <c r="F324" i="24"/>
  <c r="F325" i="24"/>
  <c r="F326" i="24"/>
  <c r="F327" i="24"/>
  <c r="B327" i="24" s="1"/>
  <c r="F328" i="24"/>
  <c r="F329" i="24"/>
  <c r="B329" i="24" s="1"/>
  <c r="F330" i="24"/>
  <c r="F331" i="24"/>
  <c r="F332" i="24"/>
  <c r="B332" i="24" s="1"/>
  <c r="F333" i="24"/>
  <c r="F334" i="24"/>
  <c r="F335" i="24"/>
  <c r="F336" i="24"/>
  <c r="F337" i="24"/>
  <c r="M336" i="24"/>
  <c r="F338" i="24"/>
  <c r="F339" i="24"/>
  <c r="B339" i="24" s="1"/>
  <c r="F340" i="24"/>
  <c r="B340" i="24" s="1"/>
  <c r="F341" i="24"/>
  <c r="F342" i="24"/>
  <c r="F343" i="24"/>
  <c r="M343" i="24"/>
  <c r="F344" i="24"/>
  <c r="F345" i="24"/>
  <c r="F346" i="24"/>
  <c r="F347" i="24"/>
  <c r="F348" i="24"/>
  <c r="F349" i="24"/>
  <c r="F350" i="24"/>
  <c r="B350" i="24" s="1"/>
  <c r="F351" i="24"/>
  <c r="M351" i="24" s="1"/>
  <c r="F352" i="24"/>
  <c r="E351" i="24"/>
  <c r="F353" i="24"/>
  <c r="M352" i="24"/>
  <c r="E352" i="24"/>
  <c r="F354" i="24"/>
  <c r="M353" i="24"/>
  <c r="F355" i="24"/>
  <c r="F356" i="24"/>
  <c r="F357" i="24"/>
  <c r="F358" i="24"/>
  <c r="B358" i="24" s="1"/>
  <c r="L357" i="24"/>
  <c r="M357" i="24"/>
  <c r="E357" i="24"/>
  <c r="F359" i="24"/>
  <c r="F360" i="24"/>
  <c r="B360" i="24" s="1"/>
  <c r="F361" i="24"/>
  <c r="B361" i="24" s="1"/>
  <c r="F362" i="24"/>
  <c r="F363" i="24"/>
  <c r="F364" i="24"/>
  <c r="B364" i="24" s="1"/>
  <c r="F365" i="24"/>
  <c r="F366" i="24"/>
  <c r="F367" i="24"/>
  <c r="M367" i="24" s="1"/>
  <c r="F368" i="24"/>
  <c r="F369" i="24"/>
  <c r="F370" i="24"/>
  <c r="E370" i="24" s="1"/>
  <c r="M369" i="24"/>
  <c r="F371" i="24"/>
  <c r="B371" i="24" s="1"/>
  <c r="L370" i="24"/>
  <c r="F372" i="24"/>
  <c r="M372" i="24" s="1"/>
  <c r="F6" i="23"/>
  <c r="AG6" i="23" s="1"/>
  <c r="AD5" i="23"/>
  <c r="AC5" i="23"/>
  <c r="AB5" i="23"/>
  <c r="AA5" i="23"/>
  <c r="Y5" i="23"/>
  <c r="X5" i="23"/>
  <c r="W5" i="23"/>
  <c r="V5" i="23"/>
  <c r="T5" i="23"/>
  <c r="S5" i="23"/>
  <c r="R5" i="23"/>
  <c r="Q5" i="23"/>
  <c r="O5" i="23"/>
  <c r="N5" i="23"/>
  <c r="M5" i="23"/>
  <c r="L5" i="23"/>
  <c r="J5" i="23"/>
  <c r="H5" i="23"/>
  <c r="G5" i="23"/>
  <c r="AA4" i="23"/>
  <c r="V4" i="23"/>
  <c r="Q4" i="23"/>
  <c r="L4" i="23"/>
  <c r="G4" i="23"/>
  <c r="E6" i="23"/>
  <c r="F187" i="23"/>
  <c r="B187" i="23" s="1"/>
  <c r="F188" i="23"/>
  <c r="F186" i="23"/>
  <c r="B186" i="23" s="1"/>
  <c r="F189" i="23"/>
  <c r="B189" i="23" s="1"/>
  <c r="F190" i="23"/>
  <c r="F191" i="23"/>
  <c r="F192" i="23"/>
  <c r="E191" i="23"/>
  <c r="F193" i="23"/>
  <c r="B193" i="23" s="1"/>
  <c r="F194" i="23"/>
  <c r="B194" i="23" s="1"/>
  <c r="F195" i="23"/>
  <c r="B195" i="23" s="1"/>
  <c r="AG191" i="23"/>
  <c r="F196" i="23"/>
  <c r="B196" i="23" s="1"/>
  <c r="E195" i="23"/>
  <c r="F197" i="23"/>
  <c r="D197" i="23" s="1"/>
  <c r="F198" i="23"/>
  <c r="B198" i="23" s="1"/>
  <c r="F199" i="23"/>
  <c r="F200" i="23"/>
  <c r="E199" i="23"/>
  <c r="F201" i="23"/>
  <c r="B201" i="23" s="1"/>
  <c r="F202" i="23"/>
  <c r="B202" i="23" s="1"/>
  <c r="E201" i="23"/>
  <c r="F203" i="23"/>
  <c r="AH199" i="23"/>
  <c r="F204" i="23"/>
  <c r="B204" i="23" s="1"/>
  <c r="F205" i="23"/>
  <c r="E205" i="23" s="1"/>
  <c r="AG201" i="23"/>
  <c r="F206" i="23"/>
  <c r="B206" i="23" s="1"/>
  <c r="F207" i="23"/>
  <c r="B207" i="23" s="1"/>
  <c r="F208" i="23"/>
  <c r="B208" i="23" s="1"/>
  <c r="F209" i="23"/>
  <c r="F210" i="23"/>
  <c r="B210" i="23" s="1"/>
  <c r="F211" i="23"/>
  <c r="B211" i="23" s="1"/>
  <c r="F212" i="23"/>
  <c r="B212" i="23" s="1"/>
  <c r="F213" i="23"/>
  <c r="D213" i="23" s="1"/>
  <c r="F214" i="23"/>
  <c r="AH211" i="23"/>
  <c r="F215" i="23"/>
  <c r="B215" i="23" s="1"/>
  <c r="F216" i="23"/>
  <c r="B216" i="23" s="1"/>
  <c r="F217" i="23"/>
  <c r="F218" i="23"/>
  <c r="AG215" i="23"/>
  <c r="F219" i="23"/>
  <c r="B219" i="23" s="1"/>
  <c r="F220" i="23"/>
  <c r="B220" i="23" s="1"/>
  <c r="E101" i="17"/>
  <c r="E100" i="17"/>
  <c r="E99" i="17"/>
  <c r="E98" i="17"/>
  <c r="E97" i="17"/>
  <c r="E96" i="17"/>
  <c r="E95" i="17"/>
  <c r="E94" i="17"/>
  <c r="E93" i="17"/>
  <c r="E92" i="17"/>
  <c r="E91" i="17"/>
  <c r="E90" i="17"/>
  <c r="E89" i="17"/>
  <c r="E88" i="17"/>
  <c r="E87" i="17"/>
  <c r="E86" i="17"/>
  <c r="E85" i="17"/>
  <c r="E84" i="17"/>
  <c r="E83" i="17"/>
  <c r="E82" i="17"/>
  <c r="E81" i="17"/>
  <c r="E80" i="17"/>
  <c r="E79" i="17"/>
  <c r="E78" i="17"/>
  <c r="E77" i="17"/>
  <c r="E76" i="17"/>
  <c r="E75" i="17"/>
  <c r="E74" i="17"/>
  <c r="E73" i="17"/>
  <c r="E72" i="17"/>
  <c r="E71" i="17"/>
  <c r="E70" i="17"/>
  <c r="E69" i="17"/>
  <c r="E68" i="17"/>
  <c r="E67" i="17"/>
  <c r="E66" i="17"/>
  <c r="E65" i="17"/>
  <c r="E64" i="17"/>
  <c r="E63" i="17"/>
  <c r="E62" i="17"/>
  <c r="E61" i="17"/>
  <c r="E60" i="17"/>
  <c r="E59" i="17"/>
  <c r="E58" i="17"/>
  <c r="E57" i="17"/>
  <c r="E56" i="17"/>
  <c r="E55" i="17"/>
  <c r="E54" i="17"/>
  <c r="E53" i="17"/>
  <c r="E52" i="17"/>
  <c r="E51" i="17"/>
  <c r="E50" i="17"/>
  <c r="E49" i="17"/>
  <c r="E48" i="17"/>
  <c r="E47" i="17"/>
  <c r="E46" i="17"/>
  <c r="E45" i="17"/>
  <c r="E44" i="17"/>
  <c r="E43" i="17"/>
  <c r="E42" i="17"/>
  <c r="E41" i="17"/>
  <c r="E40" i="17"/>
  <c r="E39" i="17"/>
  <c r="E38" i="17"/>
  <c r="E37" i="17"/>
  <c r="E36" i="17"/>
  <c r="E35" i="17"/>
  <c r="E34" i="17"/>
  <c r="E33" i="17"/>
  <c r="E32" i="17"/>
  <c r="E31" i="17"/>
  <c r="E30" i="17"/>
  <c r="E29" i="17"/>
  <c r="E28" i="17"/>
  <c r="E27" i="17"/>
  <c r="E26" i="17"/>
  <c r="E25" i="17"/>
  <c r="E24" i="17"/>
  <c r="E23" i="17"/>
  <c r="E22" i="17"/>
  <c r="E21" i="17"/>
  <c r="E20" i="17"/>
  <c r="E19" i="17"/>
  <c r="E18" i="17"/>
  <c r="E17" i="17"/>
  <c r="E16" i="17"/>
  <c r="E15" i="17"/>
  <c r="E14" i="17"/>
  <c r="E13" i="17"/>
  <c r="E12" i="17"/>
  <c r="E11" i="17"/>
  <c r="E10" i="17"/>
  <c r="E9" i="17"/>
  <c r="E8" i="17"/>
  <c r="E7" i="17"/>
  <c r="E6" i="17"/>
  <c r="E4" i="17"/>
  <c r="E5" i="17"/>
  <c r="E3" i="17"/>
  <c r="F221" i="23"/>
  <c r="AH221" i="23" s="1"/>
  <c r="D101" i="17"/>
  <c r="D100" i="17"/>
  <c r="D99" i="17"/>
  <c r="D98" i="17"/>
  <c r="D97" i="17"/>
  <c r="D96" i="17"/>
  <c r="D95" i="17"/>
  <c r="D94" i="17"/>
  <c r="D93" i="17"/>
  <c r="D92" i="17"/>
  <c r="D91" i="17"/>
  <c r="D90" i="17"/>
  <c r="D89" i="17"/>
  <c r="D88" i="17"/>
  <c r="D87" i="17"/>
  <c r="D86" i="17"/>
  <c r="D85" i="17"/>
  <c r="D84" i="17"/>
  <c r="D83" i="17"/>
  <c r="D82" i="17"/>
  <c r="D81" i="17"/>
  <c r="D80" i="17"/>
  <c r="D79" i="17"/>
  <c r="D78" i="17"/>
  <c r="D77" i="17"/>
  <c r="D76" i="17"/>
  <c r="D75" i="17"/>
  <c r="D74" i="17"/>
  <c r="D73" i="17"/>
  <c r="D72" i="17"/>
  <c r="D71" i="17"/>
  <c r="D70" i="17"/>
  <c r="D69" i="17"/>
  <c r="D68" i="17"/>
  <c r="D67" i="17"/>
  <c r="D66" i="17"/>
  <c r="D65" i="17"/>
  <c r="D64" i="17"/>
  <c r="D63" i="17"/>
  <c r="D62" i="17"/>
  <c r="D61" i="17"/>
  <c r="D60" i="17"/>
  <c r="D59" i="17"/>
  <c r="D58" i="17"/>
  <c r="D57" i="17"/>
  <c r="D56" i="17"/>
  <c r="D55" i="17"/>
  <c r="D54" i="17"/>
  <c r="D53" i="17"/>
  <c r="D52" i="17"/>
  <c r="D51" i="17"/>
  <c r="D50" i="17"/>
  <c r="D49" i="17"/>
  <c r="D48" i="17"/>
  <c r="D47" i="17"/>
  <c r="D46" i="17"/>
  <c r="D45" i="17"/>
  <c r="D44" i="17"/>
  <c r="D43" i="17"/>
  <c r="D42" i="17"/>
  <c r="D41" i="17"/>
  <c r="D40" i="17"/>
  <c r="D39" i="17"/>
  <c r="D38" i="17"/>
  <c r="D37" i="17"/>
  <c r="D36" i="17"/>
  <c r="D35" i="17"/>
  <c r="D34" i="17"/>
  <c r="D33" i="17"/>
  <c r="D32" i="17"/>
  <c r="D31" i="17"/>
  <c r="D30" i="17"/>
  <c r="D29" i="17"/>
  <c r="D28" i="17"/>
  <c r="D27" i="17"/>
  <c r="D26" i="17"/>
  <c r="D25" i="17"/>
  <c r="D24" i="17"/>
  <c r="D23" i="17"/>
  <c r="D22" i="17"/>
  <c r="D21" i="17"/>
  <c r="D20" i="17"/>
  <c r="D19" i="17"/>
  <c r="D18" i="17"/>
  <c r="D17" i="17"/>
  <c r="D16" i="17"/>
  <c r="D15" i="17"/>
  <c r="D14" i="17"/>
  <c r="D13" i="17"/>
  <c r="D12" i="17"/>
  <c r="D11" i="17"/>
  <c r="D10" i="17"/>
  <c r="D9" i="17"/>
  <c r="D8" i="17"/>
  <c r="D7" i="17"/>
  <c r="D6" i="17"/>
  <c r="D4" i="17"/>
  <c r="D5" i="17"/>
  <c r="D3" i="17"/>
  <c r="F222" i="23"/>
  <c r="B222" i="23" s="1"/>
  <c r="AJ6" i="23"/>
  <c r="O6" i="24"/>
  <c r="N6" i="24" s="1"/>
  <c r="F223" i="23"/>
  <c r="F224" i="23"/>
  <c r="C101" i="17"/>
  <c r="C100" i="17"/>
  <c r="C99" i="17"/>
  <c r="C98" i="17"/>
  <c r="C97" i="17"/>
  <c r="C96" i="17"/>
  <c r="C95" i="17"/>
  <c r="C94" i="17"/>
  <c r="C93" i="17"/>
  <c r="C92" i="17"/>
  <c r="C91" i="17"/>
  <c r="C90" i="17"/>
  <c r="C89" i="17"/>
  <c r="C88" i="17"/>
  <c r="C87" i="17"/>
  <c r="C86" i="17"/>
  <c r="C85" i="17"/>
  <c r="C84" i="17"/>
  <c r="C83" i="17"/>
  <c r="C82" i="17"/>
  <c r="C81" i="17"/>
  <c r="C80" i="17"/>
  <c r="C79" i="17"/>
  <c r="C78" i="17"/>
  <c r="C77" i="17"/>
  <c r="C76" i="17"/>
  <c r="C75" i="17"/>
  <c r="C74" i="17"/>
  <c r="C73" i="17"/>
  <c r="C72" i="17"/>
  <c r="C71" i="17"/>
  <c r="C70" i="17"/>
  <c r="C69" i="17"/>
  <c r="C68" i="17"/>
  <c r="C67" i="17"/>
  <c r="C66" i="17"/>
  <c r="C65" i="17"/>
  <c r="C64" i="17"/>
  <c r="C63" i="17"/>
  <c r="C62" i="17"/>
  <c r="C61" i="17"/>
  <c r="C60" i="17"/>
  <c r="C59" i="17"/>
  <c r="C58" i="17"/>
  <c r="C57" i="17"/>
  <c r="C56" i="17"/>
  <c r="C55" i="17"/>
  <c r="C54" i="17"/>
  <c r="C53" i="17"/>
  <c r="C52" i="17"/>
  <c r="C51" i="17"/>
  <c r="C50" i="17"/>
  <c r="C49" i="17"/>
  <c r="C48" i="17"/>
  <c r="C47" i="17"/>
  <c r="C46" i="17"/>
  <c r="C45" i="17"/>
  <c r="C44" i="17"/>
  <c r="C43" i="17"/>
  <c r="C42" i="17"/>
  <c r="C41" i="17"/>
  <c r="C40" i="17"/>
  <c r="C39" i="17"/>
  <c r="C38" i="17"/>
  <c r="C37" i="17"/>
  <c r="C36" i="17"/>
  <c r="C35" i="17"/>
  <c r="C34" i="17"/>
  <c r="C33" i="17"/>
  <c r="C32" i="17"/>
  <c r="C31" i="17"/>
  <c r="C30" i="17"/>
  <c r="C29" i="17"/>
  <c r="C28" i="17"/>
  <c r="C27" i="17"/>
  <c r="C26" i="17"/>
  <c r="C25" i="17"/>
  <c r="C24" i="17"/>
  <c r="C23" i="17"/>
  <c r="C22" i="17"/>
  <c r="C21" i="17"/>
  <c r="C20" i="17"/>
  <c r="C19" i="17"/>
  <c r="C18" i="17"/>
  <c r="C17" i="17"/>
  <c r="C16" i="17"/>
  <c r="C15" i="17"/>
  <c r="C14" i="17"/>
  <c r="C13" i="17"/>
  <c r="C10" i="17"/>
  <c r="C12" i="17"/>
  <c r="C9" i="17"/>
  <c r="C11" i="17"/>
  <c r="C8" i="17"/>
  <c r="C7" i="17"/>
  <c r="C6" i="17"/>
  <c r="C4" i="17"/>
  <c r="C5" i="17"/>
  <c r="C3" i="17"/>
  <c r="M6" i="24"/>
  <c r="F225" i="23"/>
  <c r="B225" i="23" s="1"/>
  <c r="AH6" i="23"/>
  <c r="F226" i="23"/>
  <c r="B226" i="23" s="1"/>
  <c r="F227" i="23"/>
  <c r="B227" i="23" s="1"/>
  <c r="F228" i="23"/>
  <c r="AG225" i="23"/>
  <c r="F229" i="23"/>
  <c r="AH229" i="23" s="1"/>
  <c r="F230" i="23"/>
  <c r="B230" i="23" s="1"/>
  <c r="F231" i="23"/>
  <c r="B231" i="23" s="1"/>
  <c r="F232" i="23"/>
  <c r="B232" i="23" s="1"/>
  <c r="F233" i="23"/>
  <c r="AG233" i="23" s="1"/>
  <c r="F234" i="23"/>
  <c r="B234" i="23" s="1"/>
  <c r="F235" i="23"/>
  <c r="F236" i="23"/>
  <c r="F237" i="23"/>
  <c r="D237" i="23" s="1"/>
  <c r="F238" i="23"/>
  <c r="B238" i="23" s="1"/>
  <c r="F239" i="23"/>
  <c r="F240" i="23"/>
  <c r="B240" i="23" s="1"/>
  <c r="AG237" i="23"/>
  <c r="F241" i="23"/>
  <c r="AH241" i="23" s="1"/>
  <c r="F242" i="23"/>
  <c r="B242" i="23" s="1"/>
  <c r="F243" i="23"/>
  <c r="F244" i="23"/>
  <c r="B244" i="23" s="1"/>
  <c r="F245" i="23"/>
  <c r="D245" i="23" s="1"/>
  <c r="F246" i="23"/>
  <c r="B246" i="23" s="1"/>
  <c r="F247" i="23"/>
  <c r="F248" i="23"/>
  <c r="B248" i="23" s="1"/>
  <c r="F249" i="23"/>
  <c r="B249" i="23" s="1"/>
  <c r="F250" i="23"/>
  <c r="F251" i="23"/>
  <c r="F252" i="23"/>
  <c r="F253" i="23"/>
  <c r="D253" i="23" s="1"/>
  <c r="F254" i="23"/>
  <c r="B254" i="23" s="1"/>
  <c r="F255" i="23"/>
  <c r="F256" i="23"/>
  <c r="F257" i="23"/>
  <c r="AG257" i="23" s="1"/>
  <c r="F258" i="23"/>
  <c r="F259" i="23"/>
  <c r="F260" i="23"/>
  <c r="F261" i="23"/>
  <c r="D261" i="23" s="1"/>
  <c r="F262" i="23"/>
  <c r="F263" i="23"/>
  <c r="F264" i="23"/>
  <c r="AH261" i="23"/>
  <c r="F265" i="23"/>
  <c r="B265" i="23" s="1"/>
  <c r="F266" i="23"/>
  <c r="B266" i="23" s="1"/>
  <c r="F267" i="23"/>
  <c r="B267" i="23" s="1"/>
  <c r="AH264" i="23"/>
  <c r="F268" i="23"/>
  <c r="F269" i="23"/>
  <c r="D269" i="23" s="1"/>
  <c r="F270" i="23"/>
  <c r="B270" i="23" s="1"/>
  <c r="F271" i="23"/>
  <c r="B271" i="23" s="1"/>
  <c r="F272" i="23"/>
  <c r="F273" i="23"/>
  <c r="B273" i="23" s="1"/>
  <c r="F274" i="23"/>
  <c r="F275" i="23"/>
  <c r="B275" i="23" s="1"/>
  <c r="F276" i="23"/>
  <c r="F277" i="23"/>
  <c r="D277" i="23" s="1"/>
  <c r="F278" i="23"/>
  <c r="B278" i="23" s="1"/>
  <c r="F279" i="23"/>
  <c r="B279" i="23" s="1"/>
  <c r="F280" i="23"/>
  <c r="F281" i="23"/>
  <c r="B281" i="23" s="1"/>
  <c r="F282" i="23"/>
  <c r="B282" i="23" s="1"/>
  <c r="F283" i="23"/>
  <c r="AH280" i="23"/>
  <c r="F284" i="23"/>
  <c r="F285" i="23"/>
  <c r="B285" i="23" s="1"/>
  <c r="F286" i="23"/>
  <c r="F287" i="23"/>
  <c r="AH284" i="23"/>
  <c r="F288" i="23"/>
  <c r="F289" i="23"/>
  <c r="B289" i="23" s="1"/>
  <c r="F290" i="23"/>
  <c r="B290" i="23" s="1"/>
  <c r="F291" i="23"/>
  <c r="B291" i="23" s="1"/>
  <c r="AG288" i="23"/>
  <c r="F292" i="23"/>
  <c r="AG292" i="23" s="1"/>
  <c r="E291" i="23"/>
  <c r="F293" i="23"/>
  <c r="B293" i="23" s="1"/>
  <c r="F294" i="23"/>
  <c r="F295" i="23"/>
  <c r="B295" i="23" s="1"/>
  <c r="F296" i="23"/>
  <c r="F297" i="23"/>
  <c r="B297" i="23" s="1"/>
  <c r="F298" i="23"/>
  <c r="F299" i="23"/>
  <c r="B299" i="23" s="1"/>
  <c r="F300" i="23"/>
  <c r="F301" i="23"/>
  <c r="B301" i="23" s="1"/>
  <c r="AH298" i="23"/>
  <c r="F302" i="23"/>
  <c r="B302" i="23" s="1"/>
  <c r="F303" i="23"/>
  <c r="B303" i="23" s="1"/>
  <c r="F304" i="23"/>
  <c r="B304" i="23" s="1"/>
  <c r="F305" i="23"/>
  <c r="E305" i="23" s="1"/>
  <c r="F306" i="23"/>
  <c r="F307" i="23"/>
  <c r="B307" i="23" s="1"/>
  <c r="F308" i="23"/>
  <c r="F309" i="23"/>
  <c r="D309" i="23" s="1"/>
  <c r="F310" i="23"/>
  <c r="B310" i="23" s="1"/>
  <c r="F311" i="23"/>
  <c r="F312" i="23"/>
  <c r="B312" i="23" s="1"/>
  <c r="F313" i="23"/>
  <c r="E313" i="23" s="1"/>
  <c r="AH310" i="23"/>
  <c r="F314" i="23"/>
  <c r="F315" i="23"/>
  <c r="F316" i="23"/>
  <c r="F317" i="23"/>
  <c r="E317" i="23" s="1"/>
  <c r="AH314" i="23"/>
  <c r="AG314" i="23"/>
  <c r="F318" i="23"/>
  <c r="F319" i="23"/>
  <c r="B319" i="23" s="1"/>
  <c r="AG316" i="23"/>
  <c r="F320" i="23"/>
  <c r="F321" i="23"/>
  <c r="B321" i="23" s="1"/>
  <c r="F322" i="23"/>
  <c r="E321" i="23"/>
  <c r="F323" i="23"/>
  <c r="B323" i="23" s="1"/>
  <c r="F324" i="23"/>
  <c r="F325" i="23"/>
  <c r="AH322" i="23"/>
  <c r="AG322" i="23"/>
  <c r="F326" i="23"/>
  <c r="B326" i="23" s="1"/>
  <c r="F327" i="23"/>
  <c r="AG324" i="23"/>
  <c r="F328" i="23"/>
  <c r="B328" i="23" s="1"/>
  <c r="F329" i="23"/>
  <c r="B329" i="23" s="1"/>
  <c r="E328" i="23"/>
  <c r="AH326" i="23"/>
  <c r="AG326" i="23"/>
  <c r="F330" i="23"/>
  <c r="F331" i="23"/>
  <c r="AG328" i="23"/>
  <c r="AH328" i="23"/>
  <c r="F332" i="23"/>
  <c r="E332" i="23" s="1"/>
  <c r="E331" i="23"/>
  <c r="F333" i="23"/>
  <c r="B333" i="23" s="1"/>
  <c r="F334" i="23"/>
  <c r="F335" i="23"/>
  <c r="F336" i="23"/>
  <c r="F337" i="23"/>
  <c r="E337" i="23" s="1"/>
  <c r="F338" i="23"/>
  <c r="F339" i="23"/>
  <c r="F340" i="23"/>
  <c r="F341" i="23"/>
  <c r="B341" i="23" s="1"/>
  <c r="F342" i="23"/>
  <c r="F343" i="23"/>
  <c r="F344" i="23"/>
  <c r="AG344" i="23" s="1"/>
  <c r="F345" i="23"/>
  <c r="B345" i="23" s="1"/>
  <c r="E344" i="23"/>
  <c r="F346" i="23"/>
  <c r="F347" i="23"/>
  <c r="F348" i="23"/>
  <c r="AH348" i="23" s="1"/>
  <c r="F349" i="23"/>
  <c r="B349" i="23" s="1"/>
  <c r="F350" i="23"/>
  <c r="F351" i="23"/>
  <c r="B351" i="23" s="1"/>
  <c r="F352" i="23"/>
  <c r="F353" i="23"/>
  <c r="B353" i="23" s="1"/>
  <c r="AH350" i="23"/>
  <c r="F354" i="23"/>
  <c r="F355" i="23"/>
  <c r="B355" i="23" s="1"/>
  <c r="F356" i="23"/>
  <c r="F357" i="23"/>
  <c r="B357" i="23" s="1"/>
  <c r="F358" i="23"/>
  <c r="AH355" i="23"/>
  <c r="F359" i="23"/>
  <c r="F360" i="23"/>
  <c r="F361" i="23"/>
  <c r="B361" i="23" s="1"/>
  <c r="E360" i="23"/>
  <c r="AH358" i="23"/>
  <c r="F362" i="23"/>
  <c r="F363" i="23"/>
  <c r="AG360" i="23"/>
  <c r="AH360" i="23"/>
  <c r="F364" i="23"/>
  <c r="F365" i="23"/>
  <c r="B365" i="23" s="1"/>
  <c r="AH362" i="23"/>
  <c r="F366" i="23"/>
  <c r="B366" i="23" s="1"/>
  <c r="F367" i="23"/>
  <c r="B367" i="23" s="1"/>
  <c r="AH364" i="23"/>
  <c r="F368" i="23"/>
  <c r="F369" i="23"/>
  <c r="B369" i="23" s="1"/>
  <c r="AG366" i="23"/>
  <c r="AH366" i="23"/>
  <c r="F370" i="23"/>
  <c r="F371" i="23"/>
  <c r="E371" i="23" s="1"/>
  <c r="F372" i="23"/>
  <c r="AH368" i="23" l="1"/>
  <c r="E366" i="23"/>
  <c r="E326" i="23"/>
  <c r="E303" i="23"/>
  <c r="E301" i="23"/>
  <c r="E238" i="23"/>
  <c r="AH197" i="23"/>
  <c r="M256" i="24"/>
  <c r="M253" i="24"/>
  <c r="E215" i="24"/>
  <c r="E351" i="23"/>
  <c r="AH303" i="23"/>
  <c r="L306" i="24"/>
  <c r="E271" i="24"/>
  <c r="E258" i="24"/>
  <c r="L253" i="24"/>
  <c r="M205" i="24"/>
  <c r="AG359" i="23"/>
  <c r="B359" i="23"/>
  <c r="B352" i="23"/>
  <c r="E236" i="23"/>
  <c r="B236" i="23"/>
  <c r="M342" i="24"/>
  <c r="B342" i="24"/>
  <c r="D335" i="24"/>
  <c r="B335" i="24"/>
  <c r="E317" i="24"/>
  <c r="B317" i="24"/>
  <c r="E312" i="24"/>
  <c r="B312" i="24"/>
  <c r="L288" i="24"/>
  <c r="B288" i="24"/>
  <c r="B277" i="24"/>
  <c r="B327" i="23"/>
  <c r="B322" i="23"/>
  <c r="E283" i="23"/>
  <c r="B283" i="23"/>
  <c r="AG217" i="23"/>
  <c r="B203" i="23"/>
  <c r="E192" i="23"/>
  <c r="B192" i="23"/>
  <c r="D372" i="24"/>
  <c r="B372" i="24"/>
  <c r="D368" i="24"/>
  <c r="B368" i="24"/>
  <c r="D359" i="24"/>
  <c r="B359" i="24"/>
  <c r="D355" i="24"/>
  <c r="B355" i="24"/>
  <c r="E350" i="24"/>
  <c r="D349" i="24"/>
  <c r="B349" i="24"/>
  <c r="E346" i="24"/>
  <c r="B346" i="24"/>
  <c r="E341" i="24"/>
  <c r="B341" i="24"/>
  <c r="M334" i="24"/>
  <c r="B334" i="24"/>
  <c r="L330" i="24"/>
  <c r="B330" i="24"/>
  <c r="B326" i="24"/>
  <c r="E307" i="24"/>
  <c r="B307" i="24"/>
  <c r="L301" i="24"/>
  <c r="B301" i="24"/>
  <c r="E297" i="24"/>
  <c r="B297" i="24"/>
  <c r="L294" i="24"/>
  <c r="B294" i="24"/>
  <c r="D284" i="24"/>
  <c r="B284" i="24"/>
  <c r="D272" i="24"/>
  <c r="B272" i="24"/>
  <c r="D267" i="24"/>
  <c r="B267" i="24"/>
  <c r="B263" i="24"/>
  <c r="M251" i="24"/>
  <c r="B251" i="24"/>
  <c r="D247" i="24"/>
  <c r="B247" i="24"/>
  <c r="D241" i="24"/>
  <c r="B241" i="24"/>
  <c r="D236" i="24"/>
  <c r="B236" i="24"/>
  <c r="D233" i="24"/>
  <c r="B233" i="24"/>
  <c r="D229" i="24"/>
  <c r="B229" i="24"/>
  <c r="E223" i="24"/>
  <c r="B222" i="24"/>
  <c r="D219" i="24"/>
  <c r="B219" i="24"/>
  <c r="L215" i="24"/>
  <c r="E206" i="24"/>
  <c r="B206" i="24"/>
  <c r="D204" i="24"/>
  <c r="B204" i="24"/>
  <c r="M202" i="24"/>
  <c r="B202" i="24"/>
  <c r="D192" i="24"/>
  <c r="B192" i="24"/>
  <c r="B6" i="23"/>
  <c r="B217" i="23"/>
  <c r="B233" i="23"/>
  <c r="B313" i="23"/>
  <c r="B354" i="23"/>
  <c r="B348" i="23"/>
  <c r="B338" i="23"/>
  <c r="B287" i="23"/>
  <c r="AH276" i="23"/>
  <c r="B276" i="23"/>
  <c r="AG272" i="23"/>
  <c r="B272" i="23"/>
  <c r="E268" i="23"/>
  <c r="B268" i="23"/>
  <c r="AG260" i="23"/>
  <c r="B260" i="23"/>
  <c r="E250" i="23"/>
  <c r="B250" i="23"/>
  <c r="AG190" i="23"/>
  <c r="B190" i="23"/>
  <c r="D362" i="24"/>
  <c r="B362" i="24"/>
  <c r="D356" i="24"/>
  <c r="B356" i="24"/>
  <c r="D347" i="24"/>
  <c r="B347" i="24"/>
  <c r="E338" i="24"/>
  <c r="B338" i="24"/>
  <c r="L331" i="24"/>
  <c r="B331" i="24"/>
  <c r="D309" i="24"/>
  <c r="B309" i="24"/>
  <c r="L305" i="24"/>
  <c r="B305" i="24"/>
  <c r="M298" i="24"/>
  <c r="B298" i="24"/>
  <c r="M291" i="24"/>
  <c r="B291" i="24"/>
  <c r="D264" i="24"/>
  <c r="B264" i="24"/>
  <c r="D249" i="24"/>
  <c r="B249" i="24"/>
  <c r="E248" i="24"/>
  <c r="B248" i="24"/>
  <c r="L230" i="24"/>
  <c r="B230" i="24"/>
  <c r="D227" i="24"/>
  <c r="B227" i="24"/>
  <c r="D209" i="24"/>
  <c r="B209" i="24"/>
  <c r="M203" i="24"/>
  <c r="B203" i="24"/>
  <c r="L197" i="24"/>
  <c r="B197" i="24"/>
  <c r="D194" i="24"/>
  <c r="B194" i="24"/>
  <c r="D190" i="24"/>
  <c r="B190" i="24"/>
  <c r="E365" i="23"/>
  <c r="B342" i="23"/>
  <c r="B334" i="23"/>
  <c r="E322" i="23"/>
  <c r="E288" i="23"/>
  <c r="B288" i="23"/>
  <c r="AH286" i="23"/>
  <c r="B286" i="23"/>
  <c r="AH268" i="23"/>
  <c r="AH266" i="23"/>
  <c r="AG239" i="23"/>
  <c r="B239" i="23"/>
  <c r="AG367" i="23"/>
  <c r="B364" i="23"/>
  <c r="B362" i="23"/>
  <c r="E359" i="23"/>
  <c r="AH356" i="23"/>
  <c r="B356" i="23"/>
  <c r="AG348" i="23"/>
  <c r="E348" i="23"/>
  <c r="AG347" i="23"/>
  <c r="B347" i="23"/>
  <c r="B344" i="23"/>
  <c r="AG338" i="23"/>
  <c r="E338" i="23"/>
  <c r="AG336" i="23"/>
  <c r="B336" i="23"/>
  <c r="AG330" i="23"/>
  <c r="B330" i="23"/>
  <c r="E314" i="23"/>
  <c r="B314" i="23"/>
  <c r="B311" i="23"/>
  <c r="AG304" i="23"/>
  <c r="AH306" i="23"/>
  <c r="B306" i="23"/>
  <c r="B298" i="23"/>
  <c r="E287" i="23"/>
  <c r="AG274" i="23"/>
  <c r="B274" i="23"/>
  <c r="AG268" i="23"/>
  <c r="B262" i="23"/>
  <c r="B258" i="23"/>
  <c r="AH256" i="23"/>
  <c r="B256" i="23"/>
  <c r="E252" i="23"/>
  <c r="B252" i="23"/>
  <c r="E228" i="23"/>
  <c r="B228" i="23"/>
  <c r="E218" i="23"/>
  <c r="B218" i="23"/>
  <c r="AH212" i="23"/>
  <c r="E212" i="23"/>
  <c r="E203" i="23"/>
  <c r="AG198" i="23"/>
  <c r="AH195" i="23"/>
  <c r="B191" i="23"/>
  <c r="D370" i="24"/>
  <c r="B370" i="24"/>
  <c r="D367" i="24"/>
  <c r="B367" i="24"/>
  <c r="L362" i="24"/>
  <c r="E359" i="24"/>
  <c r="D353" i="24"/>
  <c r="B353" i="24"/>
  <c r="D352" i="24"/>
  <c r="B352" i="24"/>
  <c r="D351" i="24"/>
  <c r="B351" i="24"/>
  <c r="D348" i="24"/>
  <c r="B348" i="24"/>
  <c r="D345" i="24"/>
  <c r="B345" i="24"/>
  <c r="D343" i="24"/>
  <c r="B343" i="24"/>
  <c r="B337" i="24"/>
  <c r="L333" i="24"/>
  <c r="B333" i="24"/>
  <c r="B325" i="24"/>
  <c r="L321" i="24"/>
  <c r="D319" i="24"/>
  <c r="B319" i="24"/>
  <c r="L315" i="24"/>
  <c r="L314" i="24"/>
  <c r="B314" i="24"/>
  <c r="L308" i="24"/>
  <c r="B308" i="24"/>
  <c r="E300" i="24"/>
  <c r="B300" i="24"/>
  <c r="L296" i="24"/>
  <c r="B296" i="24"/>
  <c r="D293" i="24"/>
  <c r="B293" i="24"/>
  <c r="E290" i="24"/>
  <c r="B290" i="24"/>
  <c r="B283" i="24"/>
  <c r="M279" i="24"/>
  <c r="B279" i="24"/>
  <c r="M267" i="24"/>
  <c r="E266" i="24"/>
  <c r="B266" i="24"/>
  <c r="E259" i="24"/>
  <c r="B259" i="24"/>
  <c r="D256" i="24"/>
  <c r="B256" i="24"/>
  <c r="L254" i="24"/>
  <c r="B254" i="24"/>
  <c r="E249" i="24"/>
  <c r="M247" i="24"/>
  <c r="D244" i="24"/>
  <c r="B244" i="24"/>
  <c r="L239" i="24"/>
  <c r="M238" i="24"/>
  <c r="B238" i="24"/>
  <c r="D232" i="24"/>
  <c r="B232" i="24"/>
  <c r="D228" i="24"/>
  <c r="B228" i="24"/>
  <c r="M223" i="24"/>
  <c r="L220" i="24"/>
  <c r="D218" i="24"/>
  <c r="B218" i="24"/>
  <c r="L216" i="24"/>
  <c r="B216" i="24"/>
  <c r="D210" i="24"/>
  <c r="B210" i="24"/>
  <c r="M201" i="24"/>
  <c r="B201" i="24"/>
  <c r="D196" i="24"/>
  <c r="B196" i="24"/>
  <c r="E192" i="24"/>
  <c r="D188" i="24"/>
  <c r="B188" i="24"/>
  <c r="B205" i="23"/>
  <c r="B221" i="23"/>
  <c r="B237" i="23"/>
  <c r="B253" i="23"/>
  <c r="B269" i="23"/>
  <c r="B317" i="23"/>
  <c r="B343" i="23"/>
  <c r="B335" i="23"/>
  <c r="B331" i="23"/>
  <c r="AH324" i="23"/>
  <c r="B324" i="23"/>
  <c r="B320" i="23"/>
  <c r="AG315" i="23"/>
  <c r="B315" i="23"/>
  <c r="E300" i="23"/>
  <c r="B300" i="23"/>
  <c r="B294" i="23"/>
  <c r="AG280" i="23"/>
  <c r="B280" i="23"/>
  <c r="B224" i="23"/>
  <c r="AG199" i="23"/>
  <c r="B199" i="23"/>
  <c r="E365" i="24"/>
  <c r="B365" i="24"/>
  <c r="L350" i="24"/>
  <c r="E344" i="24"/>
  <c r="B344" i="24"/>
  <c r="L302" i="24"/>
  <c r="B302" i="24"/>
  <c r="B295" i="24"/>
  <c r="D252" i="24"/>
  <c r="B252" i="24"/>
  <c r="D237" i="24"/>
  <c r="B237" i="24"/>
  <c r="AH371" i="23"/>
  <c r="B371" i="23"/>
  <c r="E368" i="23"/>
  <c r="B368" i="23"/>
  <c r="E363" i="23"/>
  <c r="B363" i="23"/>
  <c r="E350" i="23"/>
  <c r="B350" i="23"/>
  <c r="AG340" i="23"/>
  <c r="B340" i="23"/>
  <c r="AH332" i="23"/>
  <c r="B332" i="23"/>
  <c r="AG308" i="23"/>
  <c r="B308" i="23"/>
  <c r="AG296" i="23"/>
  <c r="B296" i="23"/>
  <c r="E263" i="23"/>
  <c r="B263" i="23"/>
  <c r="B259" i="23"/>
  <c r="E235" i="23"/>
  <c r="B235" i="23"/>
  <c r="AG223" i="23"/>
  <c r="B223" i="23"/>
  <c r="B214" i="23"/>
  <c r="E200" i="23"/>
  <c r="B200" i="23"/>
  <c r="E372" i="23"/>
  <c r="B372" i="23"/>
  <c r="B370" i="23"/>
  <c r="E367" i="23"/>
  <c r="B360" i="23"/>
  <c r="AG358" i="23"/>
  <c r="B358" i="23"/>
  <c r="B346" i="23"/>
  <c r="AH340" i="23"/>
  <c r="B339" i="23"/>
  <c r="AG332" i="23"/>
  <c r="AG319" i="23"/>
  <c r="E319" i="23"/>
  <c r="B318" i="23"/>
  <c r="B316" i="23"/>
  <c r="AH304" i="23"/>
  <c r="AH294" i="23"/>
  <c r="AH292" i="23"/>
  <c r="B292" i="23"/>
  <c r="AG284" i="23"/>
  <c r="B284" i="23"/>
  <c r="E267" i="23"/>
  <c r="AG263" i="23"/>
  <c r="E264" i="23"/>
  <c r="B264" i="23"/>
  <c r="AG254" i="23"/>
  <c r="AG255" i="23"/>
  <c r="B255" i="23"/>
  <c r="AH251" i="23"/>
  <c r="B251" i="23"/>
  <c r="AH247" i="23"/>
  <c r="B247" i="23"/>
  <c r="AG243" i="23"/>
  <c r="B243" i="23"/>
  <c r="E232" i="23"/>
  <c r="AG216" i="23"/>
  <c r="AH198" i="23"/>
  <c r="AH191" i="23"/>
  <c r="AH186" i="23"/>
  <c r="B188" i="23"/>
  <c r="D369" i="24"/>
  <c r="B369" i="24"/>
  <c r="D366" i="24"/>
  <c r="B366" i="24"/>
  <c r="D363" i="24"/>
  <c r="B363" i="24"/>
  <c r="M359" i="24"/>
  <c r="D357" i="24"/>
  <c r="B357" i="24"/>
  <c r="B354" i="24"/>
  <c r="L352" i="24"/>
  <c r="M350" i="24"/>
  <c r="M349" i="24"/>
  <c r="M346" i="24"/>
  <c r="L342" i="24"/>
  <c r="B336" i="24"/>
  <c r="M328" i="24"/>
  <c r="B328" i="24"/>
  <c r="M324" i="24"/>
  <c r="B324" i="24"/>
  <c r="M322" i="24"/>
  <c r="B322" i="24"/>
  <c r="E319" i="24"/>
  <c r="M316" i="24"/>
  <c r="B316" i="24"/>
  <c r="B313" i="24"/>
  <c r="B310" i="24"/>
  <c r="E304" i="24"/>
  <c r="D303" i="24"/>
  <c r="B303" i="24"/>
  <c r="M294" i="24"/>
  <c r="M293" i="24"/>
  <c r="M292" i="24"/>
  <c r="B292" i="24"/>
  <c r="E289" i="24"/>
  <c r="B289" i="24"/>
  <c r="L286" i="24"/>
  <c r="B286" i="24"/>
  <c r="E282" i="24"/>
  <c r="B282" i="24"/>
  <c r="L275" i="24"/>
  <c r="B275" i="24"/>
  <c r="M273" i="24"/>
  <c r="B273" i="24"/>
  <c r="M257" i="24"/>
  <c r="B257" i="24"/>
  <c r="E255" i="24"/>
  <c r="B255" i="24"/>
  <c r="L247" i="24"/>
  <c r="D245" i="24"/>
  <c r="B245" i="24"/>
  <c r="D240" i="24"/>
  <c r="B240" i="24"/>
  <c r="E236" i="24"/>
  <c r="D235" i="24"/>
  <c r="B235" i="24"/>
  <c r="D225" i="24"/>
  <c r="B225" i="24"/>
  <c r="M220" i="24"/>
  <c r="M218" i="24"/>
  <c r="D217" i="24"/>
  <c r="B217" i="24"/>
  <c r="E214" i="24"/>
  <c r="L212" i="24"/>
  <c r="B212" i="24"/>
  <c r="M208" i="24"/>
  <c r="M207" i="24"/>
  <c r="B207" i="24"/>
  <c r="E202" i="24"/>
  <c r="M196" i="24"/>
  <c r="B195" i="24"/>
  <c r="D191" i="24"/>
  <c r="B191" i="24"/>
  <c r="D187" i="24"/>
  <c r="B187" i="24"/>
  <c r="B209" i="23"/>
  <c r="B241" i="23"/>
  <c r="B257" i="23"/>
  <c r="B305" i="23"/>
  <c r="B337" i="23"/>
  <c r="B197" i="23"/>
  <c r="B213" i="23"/>
  <c r="B229" i="23"/>
  <c r="B245" i="23"/>
  <c r="B261" i="23"/>
  <c r="B277" i="23"/>
  <c r="B309" i="23"/>
  <c r="B325" i="23"/>
  <c r="M219" i="24"/>
  <c r="E362" i="23"/>
  <c r="E343" i="23"/>
  <c r="AH338" i="23"/>
  <c r="AG335" i="23"/>
  <c r="E330" i="23"/>
  <c r="E324" i="23"/>
  <c r="E318" i="23"/>
  <c r="E311" i="23"/>
  <c r="AH296" i="23"/>
  <c r="AH272" i="23"/>
  <c r="AG264" i="23"/>
  <c r="AG261" i="23"/>
  <c r="E260" i="23"/>
  <c r="AH255" i="23"/>
  <c r="AG251" i="23"/>
  <c r="AH239" i="23"/>
  <c r="AH224" i="23"/>
  <c r="E214" i="23"/>
  <c r="AG209" i="23"/>
  <c r="AH187" i="23"/>
  <c r="E369" i="24"/>
  <c r="E358" i="24"/>
  <c r="L349" i="24"/>
  <c r="M345" i="24"/>
  <c r="M338" i="24"/>
  <c r="E330" i="24"/>
  <c r="M300" i="24"/>
  <c r="L284" i="24"/>
  <c r="L252" i="24"/>
  <c r="M229" i="24"/>
  <c r="M227" i="24"/>
  <c r="M204" i="24"/>
  <c r="E190" i="24"/>
  <c r="AH300" i="23"/>
  <c r="AG362" i="23"/>
  <c r="E358" i="23"/>
  <c r="E340" i="23"/>
  <c r="AH330" i="23"/>
  <c r="E294" i="23"/>
  <c r="AG224" i="23"/>
  <c r="AH209" i="23"/>
  <c r="AG203" i="23"/>
  <c r="AG197" i="23"/>
  <c r="M335" i="24"/>
  <c r="E303" i="24"/>
  <c r="M288" i="24"/>
  <c r="L279" i="24"/>
  <c r="L272" i="24"/>
  <c r="L249" i="24"/>
  <c r="M241" i="24"/>
  <c r="L237" i="24"/>
  <c r="L235" i="24"/>
  <c r="M233" i="24"/>
  <c r="L229" i="24"/>
  <c r="L227" i="24"/>
  <c r="L225" i="24"/>
  <c r="E219" i="24"/>
  <c r="M209" i="24"/>
  <c r="M195" i="24"/>
  <c r="L192" i="24"/>
  <c r="M190" i="24"/>
  <c r="AH219" i="23"/>
  <c r="AH203" i="23"/>
  <c r="L369" i="24"/>
  <c r="L355" i="24"/>
  <c r="L323" i="24"/>
  <c r="M272" i="24"/>
  <c r="E254" i="24"/>
  <c r="M235" i="24"/>
  <c r="E227" i="24"/>
  <c r="E209" i="24"/>
  <c r="E346" i="23"/>
  <c r="AG318" i="23"/>
  <c r="AG364" i="23"/>
  <c r="E364" i="23"/>
  <c r="E339" i="23"/>
  <c r="AH318" i="23"/>
  <c r="AG311" i="23"/>
  <c r="AH260" i="23"/>
  <c r="E213" i="23"/>
  <c r="L368" i="24"/>
  <c r="E363" i="24"/>
  <c r="L328" i="24"/>
  <c r="E323" i="24"/>
  <c r="E286" i="24"/>
  <c r="L244" i="24"/>
  <c r="E237" i="24"/>
  <c r="E235" i="24"/>
  <c r="L233" i="24"/>
  <c r="L209" i="24"/>
  <c r="E204" i="24"/>
  <c r="M194" i="24"/>
  <c r="AG346" i="23"/>
  <c r="AH262" i="23"/>
  <c r="E223" i="23"/>
  <c r="AG213" i="23"/>
  <c r="AG189" i="23"/>
  <c r="E189" i="23"/>
  <c r="M347" i="24"/>
  <c r="L340" i="24"/>
  <c r="E272" i="24"/>
  <c r="M263" i="24"/>
  <c r="E229" i="24"/>
  <c r="M188" i="24"/>
  <c r="AH346" i="23"/>
  <c r="AG342" i="23"/>
  <c r="AG339" i="23"/>
  <c r="E224" i="23"/>
  <c r="AH213" i="23"/>
  <c r="D6" i="23"/>
  <c r="M358" i="24"/>
  <c r="L251" i="24"/>
  <c r="E228" i="24"/>
  <c r="M210" i="24"/>
  <c r="AG300" i="23"/>
  <c r="AH259" i="23"/>
  <c r="AH372" i="23"/>
  <c r="AG202" i="23"/>
  <c r="D193" i="24"/>
  <c r="L193" i="24"/>
  <c r="E193" i="24"/>
  <c r="M193" i="24"/>
  <c r="AG371" i="23"/>
  <c r="AG368" i="23"/>
  <c r="D367" i="23"/>
  <c r="D365" i="23"/>
  <c r="D358" i="23"/>
  <c r="AG352" i="23"/>
  <c r="AG350" i="23"/>
  <c r="D349" i="23"/>
  <c r="AG343" i="23"/>
  <c r="D340" i="23"/>
  <c r="D329" i="23"/>
  <c r="E329" i="23"/>
  <c r="E325" i="23"/>
  <c r="D317" i="23"/>
  <c r="D301" i="23"/>
  <c r="D295" i="23"/>
  <c r="D291" i="23"/>
  <c r="AG291" i="23"/>
  <c r="AG262" i="23"/>
  <c r="D217" i="23"/>
  <c r="AH217" i="23"/>
  <c r="E217" i="23"/>
  <c r="D211" i="23"/>
  <c r="D198" i="24"/>
  <c r="E198" i="24"/>
  <c r="M198" i="24"/>
  <c r="L198" i="24"/>
  <c r="E370" i="23"/>
  <c r="D369" i="23"/>
  <c r="AG363" i="23"/>
  <c r="D360" i="23"/>
  <c r="AG354" i="23"/>
  <c r="AH352" i="23"/>
  <c r="E352" i="23"/>
  <c r="D351" i="23"/>
  <c r="E347" i="23"/>
  <c r="D344" i="23"/>
  <c r="D342" i="23"/>
  <c r="AH336" i="23"/>
  <c r="D338" i="23"/>
  <c r="D331" i="23"/>
  <c r="AG331" i="23"/>
  <c r="E327" i="23"/>
  <c r="D326" i="23"/>
  <c r="AH320" i="23"/>
  <c r="D319" i="23"/>
  <c r="E315" i="23"/>
  <c r="D298" i="23"/>
  <c r="E298" i="23"/>
  <c r="AG298" i="23"/>
  <c r="D290" i="23"/>
  <c r="AG290" i="23"/>
  <c r="D283" i="23"/>
  <c r="D268" i="23"/>
  <c r="D258" i="23"/>
  <c r="E258" i="23"/>
  <c r="AH258" i="23"/>
  <c r="D240" i="23"/>
  <c r="E240" i="23"/>
  <c r="D231" i="23"/>
  <c r="AG231" i="23"/>
  <c r="AH231" i="23"/>
  <c r="D227" i="23"/>
  <c r="AH227" i="23"/>
  <c r="AG227" i="23"/>
  <c r="D268" i="24"/>
  <c r="M268" i="24"/>
  <c r="L268" i="24"/>
  <c r="D361" i="23"/>
  <c r="D312" i="23"/>
  <c r="AH312" i="23"/>
  <c r="E312" i="23"/>
  <c r="D299" i="23"/>
  <c r="AH299" i="23"/>
  <c r="D273" i="23"/>
  <c r="D251" i="23"/>
  <c r="D241" i="23"/>
  <c r="D204" i="23"/>
  <c r="E204" i="23"/>
  <c r="E299" i="24"/>
  <c r="L299" i="24"/>
  <c r="D260" i="24"/>
  <c r="M260" i="24"/>
  <c r="L260" i="24"/>
  <c r="AH370" i="23"/>
  <c r="D371" i="23"/>
  <c r="D362" i="23"/>
  <c r="AG356" i="23"/>
  <c r="AH354" i="23"/>
  <c r="E354" i="23"/>
  <c r="D353" i="23"/>
  <c r="D346" i="23"/>
  <c r="AG334" i="23"/>
  <c r="E334" i="23"/>
  <c r="D333" i="23"/>
  <c r="AG327" i="23"/>
  <c r="D328" i="23"/>
  <c r="AG320" i="23"/>
  <c r="D311" i="23"/>
  <c r="D307" i="23"/>
  <c r="E299" i="23"/>
  <c r="D294" i="23"/>
  <c r="AG294" i="23"/>
  <c r="D287" i="23"/>
  <c r="AH287" i="23"/>
  <c r="D282" i="23"/>
  <c r="AH282" i="23"/>
  <c r="D276" i="23"/>
  <c r="AG276" i="23"/>
  <c r="D265" i="23"/>
  <c r="D260" i="23"/>
  <c r="D249" i="23"/>
  <c r="AH249" i="23"/>
  <c r="D243" i="23"/>
  <c r="AH243" i="23"/>
  <c r="D230" i="23"/>
  <c r="D210" i="23"/>
  <c r="E210" i="23"/>
  <c r="AG210" i="23"/>
  <c r="AH202" i="23"/>
  <c r="D336" i="23"/>
  <c r="AH222" i="23"/>
  <c r="E222" i="23"/>
  <c r="AG222" i="23"/>
  <c r="D364" i="23"/>
  <c r="D355" i="23"/>
  <c r="D348" i="23"/>
  <c r="D310" i="23"/>
  <c r="E310" i="23"/>
  <c r="D297" i="23"/>
  <c r="D293" i="23"/>
  <c r="D286" i="23"/>
  <c r="D281" i="23"/>
  <c r="D271" i="23"/>
  <c r="D248" i="23"/>
  <c r="E248" i="23"/>
  <c r="D235" i="23"/>
  <c r="AH235" i="23"/>
  <c r="D226" i="23"/>
  <c r="E226" i="23"/>
  <c r="D223" i="23"/>
  <c r="AH223" i="23"/>
  <c r="E206" i="23"/>
  <c r="AH206" i="23"/>
  <c r="AG194" i="23"/>
  <c r="M318" i="24"/>
  <c r="L318" i="24"/>
  <c r="L262" i="24"/>
  <c r="E262" i="24"/>
  <c r="D372" i="23"/>
  <c r="D363" i="23"/>
  <c r="D356" i="23"/>
  <c r="D347" i="23"/>
  <c r="E356" i="23"/>
  <c r="AH334" i="23"/>
  <c r="D321" i="23"/>
  <c r="D316" i="23"/>
  <c r="AH316" i="23"/>
  <c r="E316" i="23"/>
  <c r="D368" i="23"/>
  <c r="D366" i="23"/>
  <c r="D357" i="23"/>
  <c r="AG351" i="23"/>
  <c r="D350" i="23"/>
  <c r="AH344" i="23"/>
  <c r="AH342" i="23"/>
  <c r="E342" i="23"/>
  <c r="E336" i="23"/>
  <c r="D335" i="23"/>
  <c r="E335" i="23"/>
  <c r="D332" i="23"/>
  <c r="D330" i="23"/>
  <c r="D323" i="23"/>
  <c r="AG312" i="23"/>
  <c r="D313" i="23"/>
  <c r="D303" i="23"/>
  <c r="D289" i="23"/>
  <c r="D285" i="23"/>
  <c r="D280" i="23"/>
  <c r="D270" i="23"/>
  <c r="AH270" i="23"/>
  <c r="E270" i="23"/>
  <c r="E251" i="23"/>
  <c r="D247" i="23"/>
  <c r="AG247" i="23"/>
  <c r="AG235" i="23"/>
  <c r="D234" i="23"/>
  <c r="D229" i="23"/>
  <c r="D221" i="23"/>
  <c r="AG221" i="23"/>
  <c r="E221" i="23"/>
  <c r="D371" i="24"/>
  <c r="L371" i="24"/>
  <c r="M371" i="24"/>
  <c r="E371" i="24"/>
  <c r="D276" i="24"/>
  <c r="E276" i="24"/>
  <c r="L276" i="24"/>
  <c r="AG372" i="23"/>
  <c r="D308" i="23"/>
  <c r="AH308" i="23"/>
  <c r="D370" i="23"/>
  <c r="D359" i="23"/>
  <c r="E355" i="23"/>
  <c r="D352" i="23"/>
  <c r="D341" i="23"/>
  <c r="D339" i="23"/>
  <c r="D337" i="23"/>
  <c r="E308" i="23"/>
  <c r="D306" i="23"/>
  <c r="D292" i="23"/>
  <c r="D288" i="23"/>
  <c r="AH288" i="23"/>
  <c r="D275" i="23"/>
  <c r="D262" i="23"/>
  <c r="E262" i="23"/>
  <c r="D256" i="23"/>
  <c r="E241" i="23"/>
  <c r="AH204" i="23"/>
  <c r="AH200" i="23"/>
  <c r="AH196" i="23"/>
  <c r="M360" i="24"/>
  <c r="E360" i="24"/>
  <c r="D295" i="24"/>
  <c r="E295" i="24"/>
  <c r="M295" i="24"/>
  <c r="L295" i="24"/>
  <c r="D354" i="23"/>
  <c r="D345" i="23"/>
  <c r="D343" i="23"/>
  <c r="D334" i="23"/>
  <c r="D327" i="23"/>
  <c r="D325" i="23"/>
  <c r="D320" i="23"/>
  <c r="E320" i="23"/>
  <c r="D315" i="23"/>
  <c r="D305" i="23"/>
  <c r="D302" i="23"/>
  <c r="AH302" i="23"/>
  <c r="D279" i="23"/>
  <c r="D274" i="23"/>
  <c r="D233" i="23"/>
  <c r="D218" i="23"/>
  <c r="AG218" i="23"/>
  <c r="D208" i="23"/>
  <c r="AH208" i="23"/>
  <c r="E208" i="23"/>
  <c r="AG208" i="23"/>
  <c r="E324" i="24"/>
  <c r="D287" i="24"/>
  <c r="M287" i="24"/>
  <c r="E287" i="24"/>
  <c r="L287" i="24"/>
  <c r="D230" i="24"/>
  <c r="E230" i="24"/>
  <c r="M230" i="24"/>
  <c r="D304" i="23"/>
  <c r="D296" i="23"/>
  <c r="D284" i="23"/>
  <c r="D254" i="23"/>
  <c r="D239" i="23"/>
  <c r="D236" i="23"/>
  <c r="D232" i="23"/>
  <c r="D228" i="23"/>
  <c r="D224" i="23"/>
  <c r="D203" i="23"/>
  <c r="D201" i="23"/>
  <c r="D199" i="23"/>
  <c r="D191" i="23"/>
  <c r="E368" i="24"/>
  <c r="L366" i="24"/>
  <c r="L359" i="24"/>
  <c r="E353" i="24"/>
  <c r="L347" i="24"/>
  <c r="E345" i="24"/>
  <c r="E343" i="24"/>
  <c r="L335" i="24"/>
  <c r="M333" i="24"/>
  <c r="M311" i="24"/>
  <c r="E279" i="24"/>
  <c r="D273" i="24"/>
  <c r="L273" i="24"/>
  <c r="L266" i="24"/>
  <c r="D255" i="24"/>
  <c r="L245" i="24"/>
  <c r="E240" i="24"/>
  <c r="M222" i="24"/>
  <c r="M215" i="24"/>
  <c r="D206" i="24"/>
  <c r="M206" i="24"/>
  <c r="L206" i="24"/>
  <c r="D202" i="24"/>
  <c r="D214" i="23"/>
  <c r="M368" i="24"/>
  <c r="L345" i="24"/>
  <c r="E309" i="24"/>
  <c r="L297" i="24"/>
  <c r="D275" i="24"/>
  <c r="D257" i="24"/>
  <c r="M245" i="24"/>
  <c r="M240" i="24"/>
  <c r="D239" i="24"/>
  <c r="E239" i="24"/>
  <c r="M226" i="24"/>
  <c r="E226" i="24"/>
  <c r="D221" i="24"/>
  <c r="E221" i="24"/>
  <c r="D214" i="24"/>
  <c r="L214" i="24"/>
  <c r="D201" i="24"/>
  <c r="E201" i="24"/>
  <c r="D267" i="23"/>
  <c r="D263" i="23"/>
  <c r="D259" i="23"/>
  <c r="D257" i="23"/>
  <c r="D250" i="23"/>
  <c r="D246" i="23"/>
  <c r="D242" i="23"/>
  <c r="D207" i="23"/>
  <c r="AG188" i="23"/>
  <c r="AG186" i="23"/>
  <c r="E187" i="23"/>
  <c r="L354" i="24"/>
  <c r="L353" i="24"/>
  <c r="M348" i="24"/>
  <c r="L343" i="24"/>
  <c r="E335" i="24"/>
  <c r="L309" i="24"/>
  <c r="D259" i="24"/>
  <c r="M259" i="24"/>
  <c r="D189" i="24"/>
  <c r="E189" i="24"/>
  <c r="L189" i="24"/>
  <c r="D278" i="23"/>
  <c r="AH263" i="23"/>
  <c r="AG259" i="23"/>
  <c r="AH253" i="23"/>
  <c r="D238" i="23"/>
  <c r="D209" i="23"/>
  <c r="AG193" i="23"/>
  <c r="D195" i="23"/>
  <c r="AH188" i="23"/>
  <c r="F7" i="23"/>
  <c r="L351" i="24"/>
  <c r="E348" i="24"/>
  <c r="L312" i="24"/>
  <c r="M309" i="24"/>
  <c r="L267" i="24"/>
  <c r="D261" i="24"/>
  <c r="L261" i="24"/>
  <c r="D251" i="24"/>
  <c r="E251" i="24"/>
  <c r="D243" i="24"/>
  <c r="M243" i="24"/>
  <c r="M239" i="24"/>
  <c r="D205" i="24"/>
  <c r="L205" i="24"/>
  <c r="E205" i="24"/>
  <c r="D200" i="24"/>
  <c r="E200" i="24"/>
  <c r="M200" i="24"/>
  <c r="L200" i="24"/>
  <c r="AH190" i="23"/>
  <c r="D188" i="23"/>
  <c r="D279" i="24"/>
  <c r="D263" i="24"/>
  <c r="D212" i="24"/>
  <c r="E212" i="24"/>
  <c r="M212" i="24"/>
  <c r="D324" i="23"/>
  <c r="D322" i="23"/>
  <c r="D318" i="23"/>
  <c r="D314" i="23"/>
  <c r="D300" i="23"/>
  <c r="AH278" i="23"/>
  <c r="D272" i="23"/>
  <c r="D266" i="23"/>
  <c r="D264" i="23"/>
  <c r="E261" i="23"/>
  <c r="E259" i="23"/>
  <c r="E257" i="23"/>
  <c r="D255" i="23"/>
  <c r="D252" i="23"/>
  <c r="AG245" i="23"/>
  <c r="D244" i="23"/>
  <c r="D225" i="23"/>
  <c r="AH220" i="23"/>
  <c r="AH214" i="23"/>
  <c r="AG207" i="23"/>
  <c r="AG195" i="23"/>
  <c r="E193" i="23"/>
  <c r="L348" i="24"/>
  <c r="E342" i="24"/>
  <c r="L303" i="24"/>
  <c r="E296" i="24"/>
  <c r="E294" i="24"/>
  <c r="M286" i="24"/>
  <c r="L277" i="24"/>
  <c r="E275" i="24"/>
  <c r="D271" i="24"/>
  <c r="E267" i="24"/>
  <c r="L264" i="24"/>
  <c r="L259" i="24"/>
  <c r="D253" i="24"/>
  <c r="E253" i="24"/>
  <c r="E244" i="24"/>
  <c r="M221" i="24"/>
  <c r="D220" i="24"/>
  <c r="M217" i="24"/>
  <c r="D216" i="24"/>
  <c r="M216" i="24"/>
  <c r="E188" i="23"/>
  <c r="E372" i="24"/>
  <c r="E349" i="24"/>
  <c r="D289" i="24"/>
  <c r="L289" i="24"/>
  <c r="D248" i="24"/>
  <c r="M248" i="24"/>
  <c r="L217" i="24"/>
  <c r="L201" i="24"/>
  <c r="L232" i="24"/>
  <c r="E210" i="24"/>
  <c r="E191" i="24"/>
  <c r="L6" i="24"/>
  <c r="A6" i="24" s="1"/>
  <c r="M191" i="24"/>
  <c r="L187" i="24"/>
  <c r="E6" i="24"/>
  <c r="L204" i="24"/>
  <c r="L196" i="24"/>
  <c r="E194" i="24"/>
  <c r="F7" i="24"/>
  <c r="E187" i="24"/>
  <c r="E254" i="23"/>
  <c r="AG370" i="23"/>
  <c r="AH367" i="23"/>
  <c r="AH363" i="23"/>
  <c r="AH359" i="23"/>
  <c r="AG355" i="23"/>
  <c r="AH351" i="23"/>
  <c r="AH347" i="23"/>
  <c r="AH343" i="23"/>
  <c r="AH339" i="23"/>
  <c r="AH335" i="23"/>
  <c r="AH331" i="23"/>
  <c r="AH327" i="23"/>
  <c r="AH323" i="23"/>
  <c r="AH319" i="23"/>
  <c r="AH315" i="23"/>
  <c r="AH311" i="23"/>
  <c r="AH307" i="23"/>
  <c r="AG303" i="23"/>
  <c r="E304" i="23"/>
  <c r="AG299" i="23"/>
  <c r="AH295" i="23"/>
  <c r="E296" i="23"/>
  <c r="AH291" i="23"/>
  <c r="E292" i="23"/>
  <c r="AG287" i="23"/>
  <c r="AG283" i="23"/>
  <c r="E284" i="23"/>
  <c r="AH279" i="23"/>
  <c r="E280" i="23"/>
  <c r="AH275" i="23"/>
  <c r="E276" i="23"/>
  <c r="AH271" i="23"/>
  <c r="E272" i="23"/>
  <c r="AG267" i="23"/>
  <c r="AG258" i="23"/>
  <c r="AH254" i="23"/>
  <c r="E255" i="23"/>
  <c r="AG250" i="23"/>
  <c r="AG246" i="23"/>
  <c r="E247" i="23"/>
  <c r="AH242" i="23"/>
  <c r="E243" i="23"/>
  <c r="AG238" i="23"/>
  <c r="E239" i="23"/>
  <c r="AH234" i="23"/>
  <c r="AH230" i="23"/>
  <c r="E231" i="23"/>
  <c r="AH226" i="23"/>
  <c r="E227" i="23"/>
  <c r="AG220" i="23"/>
  <c r="D216" i="23"/>
  <c r="E216" i="23"/>
  <c r="AH216" i="23"/>
  <c r="D205" i="23"/>
  <c r="AH205" i="23"/>
  <c r="AG205" i="23"/>
  <c r="AG323" i="23"/>
  <c r="AG307" i="23"/>
  <c r="AG295" i="23"/>
  <c r="AH283" i="23"/>
  <c r="AG279" i="23"/>
  <c r="AG275" i="23"/>
  <c r="AG271" i="23"/>
  <c r="AH267" i="23"/>
  <c r="AH250" i="23"/>
  <c r="AH246" i="23"/>
  <c r="AG242" i="23"/>
  <c r="AH238" i="23"/>
  <c r="AG234" i="23"/>
  <c r="AG230" i="23"/>
  <c r="AG226" i="23"/>
  <c r="D212" i="23"/>
  <c r="AG212" i="23"/>
  <c r="E357" i="23"/>
  <c r="E333" i="23"/>
  <c r="E309" i="23"/>
  <c r="E285" i="23"/>
  <c r="E281" i="23"/>
  <c r="E277" i="23"/>
  <c r="E273" i="23"/>
  <c r="E269" i="23"/>
  <c r="E265" i="23"/>
  <c r="E256" i="23"/>
  <c r="E244" i="23"/>
  <c r="D222" i="23"/>
  <c r="D269" i="24"/>
  <c r="L269" i="24"/>
  <c r="E269" i="24"/>
  <c r="M269" i="24"/>
  <c r="E353" i="23"/>
  <c r="D219" i="23"/>
  <c r="AG219" i="23"/>
  <c r="E369" i="23"/>
  <c r="E345" i="23"/>
  <c r="E289" i="23"/>
  <c r="AH369" i="23"/>
  <c r="AH365" i="23"/>
  <c r="AG361" i="23"/>
  <c r="AG357" i="23"/>
  <c r="AH353" i="23"/>
  <c r="AG349" i="23"/>
  <c r="AG345" i="23"/>
  <c r="AG341" i="23"/>
  <c r="AG337" i="23"/>
  <c r="AG333" i="23"/>
  <c r="AH329" i="23"/>
  <c r="AH325" i="23"/>
  <c r="AG321" i="23"/>
  <c r="AG317" i="23"/>
  <c r="AH313" i="23"/>
  <c r="AG309" i="23"/>
  <c r="AG305" i="23"/>
  <c r="E306" i="23"/>
  <c r="AG301" i="23"/>
  <c r="E302" i="23"/>
  <c r="AG297" i="23"/>
  <c r="AH293" i="23"/>
  <c r="AH289" i="23"/>
  <c r="E290" i="23"/>
  <c r="AG285" i="23"/>
  <c r="E286" i="23"/>
  <c r="AG281" i="23"/>
  <c r="E282" i="23"/>
  <c r="AG277" i="23"/>
  <c r="E278" i="23"/>
  <c r="AG273" i="23"/>
  <c r="E274" i="23"/>
  <c r="AH269" i="23"/>
  <c r="AH265" i="23"/>
  <c r="E266" i="23"/>
  <c r="AG256" i="23"/>
  <c r="AH252" i="23"/>
  <c r="E253" i="23"/>
  <c r="AH248" i="23"/>
  <c r="E249" i="23"/>
  <c r="AH244" i="23"/>
  <c r="E245" i="23"/>
  <c r="AH240" i="23"/>
  <c r="AH236" i="23"/>
  <c r="E237" i="23"/>
  <c r="AH232" i="23"/>
  <c r="E233" i="23"/>
  <c r="AH228" i="23"/>
  <c r="E229" i="23"/>
  <c r="E225" i="23"/>
  <c r="D215" i="23"/>
  <c r="AH215" i="23"/>
  <c r="E215" i="23"/>
  <c r="D361" i="24"/>
  <c r="L361" i="24"/>
  <c r="E361" i="24"/>
  <c r="M361" i="24"/>
  <c r="E361" i="23"/>
  <c r="E341" i="23"/>
  <c r="AG369" i="23"/>
  <c r="AG365" i="23"/>
  <c r="AH361" i="23"/>
  <c r="AH357" i="23"/>
  <c r="AG353" i="23"/>
  <c r="AH349" i="23"/>
  <c r="E349" i="23"/>
  <c r="AH345" i="23"/>
  <c r="AH341" i="23"/>
  <c r="AH337" i="23"/>
  <c r="AH333" i="23"/>
  <c r="AG329" i="23"/>
  <c r="AG325" i="23"/>
  <c r="AH321" i="23"/>
  <c r="AH317" i="23"/>
  <c r="AG313" i="23"/>
  <c r="AH309" i="23"/>
  <c r="AH305" i="23"/>
  <c r="AH301" i="23"/>
  <c r="AH297" i="23"/>
  <c r="E297" i="23"/>
  <c r="AG293" i="23"/>
  <c r="E293" i="23"/>
  <c r="AG289" i="23"/>
  <c r="AH285" i="23"/>
  <c r="AH281" i="23"/>
  <c r="AH277" i="23"/>
  <c r="AH273" i="23"/>
  <c r="AG269" i="23"/>
  <c r="AG265" i="23"/>
  <c r="AG252" i="23"/>
  <c r="AG248" i="23"/>
  <c r="AG244" i="23"/>
  <c r="AG240" i="23"/>
  <c r="AG236" i="23"/>
  <c r="AG232" i="23"/>
  <c r="AG228" i="23"/>
  <c r="E323" i="23"/>
  <c r="AG310" i="23"/>
  <c r="AG306" i="23"/>
  <c r="E307" i="23"/>
  <c r="AG302" i="23"/>
  <c r="E295" i="23"/>
  <c r="AH290" i="23"/>
  <c r="AG286" i="23"/>
  <c r="AG282" i="23"/>
  <c r="AG278" i="23"/>
  <c r="E279" i="23"/>
  <c r="AH274" i="23"/>
  <c r="E275" i="23"/>
  <c r="AG270" i="23"/>
  <c r="E271" i="23"/>
  <c r="AG266" i="23"/>
  <c r="AH257" i="23"/>
  <c r="AG253" i="23"/>
  <c r="AG249" i="23"/>
  <c r="AH245" i="23"/>
  <c r="AG241" i="23"/>
  <c r="E242" i="23"/>
  <c r="AH237" i="23"/>
  <c r="AH233" i="23"/>
  <c r="E234" i="23"/>
  <c r="AG229" i="23"/>
  <c r="E230" i="23"/>
  <c r="AH225" i="23"/>
  <c r="AI6" i="23"/>
  <c r="A6" i="23" s="1"/>
  <c r="E219" i="23"/>
  <c r="D194" i="23"/>
  <c r="E194" i="23"/>
  <c r="AH194" i="23"/>
  <c r="E246" i="23"/>
  <c r="D220" i="23"/>
  <c r="E220" i="23"/>
  <c r="D196" i="23"/>
  <c r="AG196" i="23"/>
  <c r="D339" i="24"/>
  <c r="E339" i="24"/>
  <c r="L339" i="24"/>
  <c r="D329" i="24"/>
  <c r="L329" i="24"/>
  <c r="M329" i="24"/>
  <c r="E329" i="24"/>
  <c r="AH218" i="23"/>
  <c r="E209" i="23"/>
  <c r="D202" i="23"/>
  <c r="E202" i="23"/>
  <c r="E196" i="23"/>
  <c r="D186" i="23"/>
  <c r="E186" i="23"/>
  <c r="D364" i="24"/>
  <c r="E364" i="24"/>
  <c r="L364" i="24"/>
  <c r="M364" i="24"/>
  <c r="D305" i="24"/>
  <c r="M305" i="24"/>
  <c r="E305" i="24"/>
  <c r="D298" i="24"/>
  <c r="E298" i="24"/>
  <c r="L298" i="24"/>
  <c r="D187" i="23"/>
  <c r="D341" i="24"/>
  <c r="L341" i="24"/>
  <c r="M341" i="24"/>
  <c r="D334" i="24"/>
  <c r="L334" i="24"/>
  <c r="E334" i="24"/>
  <c r="D292" i="24"/>
  <c r="L292" i="24"/>
  <c r="D211" i="24"/>
  <c r="L211" i="24"/>
  <c r="M211" i="24"/>
  <c r="E211" i="24"/>
  <c r="AG214" i="23"/>
  <c r="AH210" i="23"/>
  <c r="E211" i="23"/>
  <c r="AG204" i="23"/>
  <c r="D206" i="23"/>
  <c r="D200" i="23"/>
  <c r="AG200" i="23"/>
  <c r="E197" i="23"/>
  <c r="AH192" i="23"/>
  <c r="M339" i="24"/>
  <c r="D325" i="24"/>
  <c r="E325" i="24"/>
  <c r="L325" i="24"/>
  <c r="M325" i="24"/>
  <c r="D313" i="24"/>
  <c r="M313" i="24"/>
  <c r="E313" i="24"/>
  <c r="L313" i="24"/>
  <c r="D278" i="24"/>
  <c r="M278" i="24"/>
  <c r="L278" i="24"/>
  <c r="E278" i="24"/>
  <c r="D246" i="24"/>
  <c r="E246" i="24"/>
  <c r="L246" i="24"/>
  <c r="M246" i="24"/>
  <c r="D192" i="23"/>
  <c r="AG192" i="23"/>
  <c r="D302" i="24"/>
  <c r="E302" i="24"/>
  <c r="M302" i="24"/>
  <c r="D280" i="24"/>
  <c r="M280" i="24"/>
  <c r="E280" i="24"/>
  <c r="L280" i="24"/>
  <c r="AG211" i="23"/>
  <c r="AH207" i="23"/>
  <c r="AG206" i="23"/>
  <c r="E207" i="23"/>
  <c r="AH201" i="23"/>
  <c r="D198" i="23"/>
  <c r="E198" i="23"/>
  <c r="AG187" i="23"/>
  <c r="D189" i="23"/>
  <c r="AH189" i="23"/>
  <c r="AG7" i="23"/>
  <c r="D337" i="24"/>
  <c r="M337" i="24"/>
  <c r="E337" i="24"/>
  <c r="L337" i="24"/>
  <c r="E292" i="24"/>
  <c r="D282" i="24"/>
  <c r="L282" i="24"/>
  <c r="M282" i="24"/>
  <c r="D270" i="24"/>
  <c r="M270" i="24"/>
  <c r="E270" i="24"/>
  <c r="L270" i="24"/>
  <c r="D250" i="24"/>
  <c r="E250" i="24"/>
  <c r="M250" i="24"/>
  <c r="L250" i="24"/>
  <c r="D224" i="24"/>
  <c r="E224" i="24"/>
  <c r="M224" i="24"/>
  <c r="L224" i="24"/>
  <c r="D193" i="23"/>
  <c r="AH193" i="23"/>
  <c r="D190" i="23"/>
  <c r="E190" i="23"/>
  <c r="D365" i="24"/>
  <c r="L365" i="24"/>
  <c r="M365" i="24"/>
  <c r="D332" i="24"/>
  <c r="M332" i="24"/>
  <c r="E332" i="24"/>
  <c r="L332" i="24"/>
  <c r="D322" i="24"/>
  <c r="L322" i="24"/>
  <c r="E322" i="24"/>
  <c r="D320" i="24"/>
  <c r="E320" i="24"/>
  <c r="L320" i="24"/>
  <c r="M320" i="24"/>
  <c r="D317" i="24"/>
  <c r="L317" i="24"/>
  <c r="M317" i="24"/>
  <c r="D231" i="24"/>
  <c r="E231" i="24"/>
  <c r="M231" i="24"/>
  <c r="M363" i="24"/>
  <c r="L360" i="24"/>
  <c r="L356" i="24"/>
  <c r="D354" i="24"/>
  <c r="M354" i="24"/>
  <c r="D350" i="24"/>
  <c r="D344" i="24"/>
  <c r="M344" i="24"/>
  <c r="M331" i="24"/>
  <c r="D327" i="24"/>
  <c r="E327" i="24"/>
  <c r="D315" i="24"/>
  <c r="D310" i="24"/>
  <c r="M310" i="24"/>
  <c r="E310" i="24"/>
  <c r="D308" i="24"/>
  <c r="D300" i="24"/>
  <c r="L300" i="24"/>
  <c r="D290" i="24"/>
  <c r="L290" i="24"/>
  <c r="D265" i="24"/>
  <c r="M265" i="24"/>
  <c r="D242" i="24"/>
  <c r="E242" i="24"/>
  <c r="L372" i="24"/>
  <c r="M370" i="24"/>
  <c r="M366" i="24"/>
  <c r="M362" i="24"/>
  <c r="D358" i="24"/>
  <c r="L358" i="24"/>
  <c r="E354" i="24"/>
  <c r="D330" i="24"/>
  <c r="M330" i="24"/>
  <c r="L327" i="24"/>
  <c r="D323" i="24"/>
  <c r="M323" i="24"/>
  <c r="E315" i="24"/>
  <c r="D311" i="24"/>
  <c r="E311" i="24"/>
  <c r="M308" i="24"/>
  <c r="M290" i="24"/>
  <c r="D285" i="24"/>
  <c r="E285" i="24"/>
  <c r="D281" i="24"/>
  <c r="L281" i="24"/>
  <c r="D213" i="24"/>
  <c r="M213" i="24"/>
  <c r="E213" i="24"/>
  <c r="E347" i="24"/>
  <c r="L344" i="24"/>
  <c r="D342" i="24"/>
  <c r="M327" i="24"/>
  <c r="D321" i="24"/>
  <c r="M321" i="24"/>
  <c r="D318" i="24"/>
  <c r="D316" i="24"/>
  <c r="E316" i="24"/>
  <c r="E308" i="24"/>
  <c r="D306" i="24"/>
  <c r="M306" i="24"/>
  <c r="D301" i="24"/>
  <c r="E301" i="24"/>
  <c r="D296" i="24"/>
  <c r="M296" i="24"/>
  <c r="D283" i="24"/>
  <c r="D274" i="24"/>
  <c r="L265" i="24"/>
  <c r="L242" i="24"/>
  <c r="L231" i="24"/>
  <c r="E367" i="24"/>
  <c r="L363" i="24"/>
  <c r="E356" i="24"/>
  <c r="E355" i="24"/>
  <c r="D340" i="24"/>
  <c r="E340" i="24"/>
  <c r="D328" i="24"/>
  <c r="E328" i="24"/>
  <c r="D326" i="24"/>
  <c r="M326" i="24"/>
  <c r="E326" i="24"/>
  <c r="E321" i="24"/>
  <c r="E318" i="24"/>
  <c r="L316" i="24"/>
  <c r="M315" i="24"/>
  <c r="D304" i="24"/>
  <c r="M304" i="24"/>
  <c r="D299" i="24"/>
  <c r="M299" i="24"/>
  <c r="D291" i="24"/>
  <c r="E291" i="24"/>
  <c r="D288" i="24"/>
  <c r="L285" i="24"/>
  <c r="E283" i="24"/>
  <c r="M281" i="24"/>
  <c r="M274" i="24"/>
  <c r="D266" i="24"/>
  <c r="D262" i="24"/>
  <c r="D258" i="24"/>
  <c r="M258" i="24"/>
  <c r="L258" i="24"/>
  <c r="D254" i="24"/>
  <c r="M254" i="24"/>
  <c r="M242" i="24"/>
  <c r="L213" i="24"/>
  <c r="L367" i="24"/>
  <c r="E366" i="24"/>
  <c r="E362" i="24"/>
  <c r="M356" i="24"/>
  <c r="M355" i="24"/>
  <c r="M340" i="24"/>
  <c r="D338" i="24"/>
  <c r="L338" i="24"/>
  <c r="D333" i="24"/>
  <c r="E333" i="24"/>
  <c r="L326" i="24"/>
  <c r="D314" i="24"/>
  <c r="E314" i="24"/>
  <c r="L311" i="24"/>
  <c r="E306" i="24"/>
  <c r="L304" i="24"/>
  <c r="M301" i="24"/>
  <c r="D297" i="24"/>
  <c r="M297" i="24"/>
  <c r="L291" i="24"/>
  <c r="E288" i="24"/>
  <c r="M285" i="24"/>
  <c r="L283" i="24"/>
  <c r="D277" i="24"/>
  <c r="M277" i="24"/>
  <c r="E277" i="24"/>
  <c r="L274" i="24"/>
  <c r="E265" i="24"/>
  <c r="M262" i="24"/>
  <c r="D360" i="24"/>
  <c r="D346" i="24"/>
  <c r="L346" i="24"/>
  <c r="D336" i="24"/>
  <c r="E336" i="24"/>
  <c r="L336" i="24"/>
  <c r="D331" i="24"/>
  <c r="E331" i="24"/>
  <c r="D324" i="24"/>
  <c r="L324" i="24"/>
  <c r="D312" i="24"/>
  <c r="M312" i="24"/>
  <c r="D307" i="24"/>
  <c r="L307" i="24"/>
  <c r="D294" i="24"/>
  <c r="D286" i="24"/>
  <c r="M283" i="24"/>
  <c r="E281" i="24"/>
  <c r="D238" i="24"/>
  <c r="E238" i="24"/>
  <c r="D234" i="24"/>
  <c r="L234" i="24"/>
  <c r="M234" i="24"/>
  <c r="E234" i="24"/>
  <c r="D186" i="24"/>
  <c r="E186" i="24"/>
  <c r="L186" i="24"/>
  <c r="M186" i="24"/>
  <c r="M284" i="24"/>
  <c r="M275" i="24"/>
  <c r="L271" i="24"/>
  <c r="L263" i="24"/>
  <c r="M255" i="24"/>
  <c r="E247" i="24"/>
  <c r="E243" i="24"/>
  <c r="L236" i="24"/>
  <c r="D207" i="24"/>
  <c r="E207" i="24"/>
  <c r="L207" i="24"/>
  <c r="L228" i="24"/>
  <c r="D222" i="24"/>
  <c r="L222" i="24"/>
  <c r="D199" i="24"/>
  <c r="E199" i="24"/>
  <c r="M271" i="24"/>
  <c r="M264" i="24"/>
  <c r="E263" i="24"/>
  <c r="M261" i="24"/>
  <c r="L257" i="24"/>
  <c r="E252" i="24"/>
  <c r="M249" i="24"/>
  <c r="E245" i="24"/>
  <c r="E241" i="24"/>
  <c r="E233" i="24"/>
  <c r="E232" i="24"/>
  <c r="M228" i="24"/>
  <c r="E222" i="24"/>
  <c r="L219" i="24"/>
  <c r="D208" i="24"/>
  <c r="E208" i="24"/>
  <c r="L208" i="24"/>
  <c r="M199" i="24"/>
  <c r="D197" i="24"/>
  <c r="E197" i="24"/>
  <c r="M197" i="24"/>
  <c r="E284" i="24"/>
  <c r="M276" i="24"/>
  <c r="E268" i="24"/>
  <c r="E264" i="24"/>
  <c r="E261" i="24"/>
  <c r="E260" i="24"/>
  <c r="E257" i="24"/>
  <c r="E256" i="24"/>
  <c r="M252" i="24"/>
  <c r="L248" i="24"/>
  <c r="M244" i="24"/>
  <c r="L241" i="24"/>
  <c r="L240" i="24"/>
  <c r="M237" i="24"/>
  <c r="M236" i="24"/>
  <c r="M232" i="24"/>
  <c r="D223" i="24"/>
  <c r="L223" i="24"/>
  <c r="L199" i="24"/>
  <c r="D195" i="24"/>
  <c r="E195" i="24"/>
  <c r="L195" i="24"/>
  <c r="D226" i="24"/>
  <c r="L226" i="24"/>
  <c r="D215" i="24"/>
  <c r="D203" i="24"/>
  <c r="E203" i="24"/>
  <c r="M192" i="24"/>
  <c r="L191" i="24"/>
  <c r="M189" i="24"/>
  <c r="L188" i="24"/>
  <c r="M187" i="24"/>
  <c r="E225" i="24"/>
  <c r="L221" i="24"/>
  <c r="E220" i="24"/>
  <c r="L218" i="24"/>
  <c r="E217" i="24"/>
  <c r="E216" i="24"/>
  <c r="M214" i="24"/>
  <c r="L210" i="24"/>
  <c r="L202" i="24"/>
  <c r="L194" i="24"/>
  <c r="L190" i="24"/>
  <c r="E188" i="24"/>
  <c r="D96" i="15"/>
  <c r="D88" i="15"/>
  <c r="D80" i="15"/>
  <c r="D72" i="15"/>
  <c r="D64" i="15"/>
  <c r="D56" i="15"/>
  <c r="D48" i="15"/>
  <c r="D40" i="15"/>
  <c r="D32" i="15"/>
  <c r="D24" i="15"/>
  <c r="D16" i="15"/>
  <c r="D8" i="15"/>
  <c r="D4" i="15"/>
  <c r="D95" i="15"/>
  <c r="D87" i="15"/>
  <c r="D79" i="15"/>
  <c r="D71" i="15"/>
  <c r="D63" i="15"/>
  <c r="D55" i="15"/>
  <c r="D47" i="15"/>
  <c r="D39" i="15"/>
  <c r="D31" i="15"/>
  <c r="D23" i="15"/>
  <c r="D15" i="15"/>
  <c r="D7" i="15"/>
  <c r="D102" i="15"/>
  <c r="D94" i="15"/>
  <c r="D86" i="15"/>
  <c r="D78" i="15"/>
  <c r="D70" i="15"/>
  <c r="D62" i="15"/>
  <c r="D54" i="15"/>
  <c r="D46" i="15"/>
  <c r="D38" i="15"/>
  <c r="D30" i="15"/>
  <c r="D22" i="15"/>
  <c r="D14" i="15"/>
  <c r="D6" i="15"/>
  <c r="D101" i="15"/>
  <c r="D93" i="15"/>
  <c r="D85" i="15"/>
  <c r="D77" i="15"/>
  <c r="D69" i="15"/>
  <c r="D61" i="15"/>
  <c r="D53" i="15"/>
  <c r="D45" i="15"/>
  <c r="D37" i="15"/>
  <c r="D29" i="15"/>
  <c r="D21" i="15"/>
  <c r="D13" i="15"/>
  <c r="D5" i="15"/>
  <c r="D100" i="15"/>
  <c r="D92" i="15"/>
  <c r="D84" i="15"/>
  <c r="D76" i="15"/>
  <c r="D68" i="15"/>
  <c r="D60" i="15"/>
  <c r="D52" i="15"/>
  <c r="D44" i="15"/>
  <c r="D36" i="15"/>
  <c r="D28" i="15"/>
  <c r="D20" i="15"/>
  <c r="D12" i="15"/>
  <c r="D99" i="15"/>
  <c r="D91" i="15"/>
  <c r="D83" i="15"/>
  <c r="D75" i="15"/>
  <c r="D67" i="15"/>
  <c r="D59" i="15"/>
  <c r="D51" i="15"/>
  <c r="D43" i="15"/>
  <c r="D35" i="15"/>
  <c r="D27" i="15"/>
  <c r="D19" i="15"/>
  <c r="D11" i="15"/>
  <c r="D98" i="15"/>
  <c r="D90" i="15"/>
  <c r="D82" i="15"/>
  <c r="D74" i="15"/>
  <c r="D66" i="15"/>
  <c r="D58" i="15"/>
  <c r="D50" i="15"/>
  <c r="D42" i="15"/>
  <c r="D34" i="15"/>
  <c r="D26" i="15"/>
  <c r="D18" i="15"/>
  <c r="D10" i="15"/>
  <c r="D97" i="15"/>
  <c r="D89" i="15"/>
  <c r="D81" i="15"/>
  <c r="D73" i="15"/>
  <c r="D65" i="15"/>
  <c r="D57" i="15"/>
  <c r="D49" i="15"/>
  <c r="D41" i="15"/>
  <c r="D33" i="15"/>
  <c r="D25" i="15"/>
  <c r="D17" i="15"/>
  <c r="B6" i="24" l="1"/>
  <c r="L7" i="24"/>
  <c r="AH7" i="23"/>
  <c r="F8" i="23"/>
  <c r="E7" i="23"/>
  <c r="D7" i="23" s="1"/>
  <c r="AJ7" i="23"/>
  <c r="AI7" i="23" s="1"/>
  <c r="F8" i="24"/>
  <c r="E7" i="24"/>
  <c r="D7" i="24" s="1"/>
  <c r="O7" i="24"/>
  <c r="M7" i="24"/>
  <c r="B7" i="23" l="1"/>
  <c r="A7" i="23"/>
  <c r="B7" i="24"/>
  <c r="M8" i="24"/>
  <c r="F9" i="24"/>
  <c r="E8" i="24"/>
  <c r="L8" i="24"/>
  <c r="D8" i="24"/>
  <c r="AG8" i="23"/>
  <c r="AH8" i="23"/>
  <c r="E8" i="23"/>
  <c r="D8" i="23" s="1"/>
  <c r="F9" i="23"/>
  <c r="AJ8" i="23"/>
  <c r="O8" i="24"/>
  <c r="N8" i="24" s="1"/>
  <c r="N7" i="24"/>
  <c r="A7" i="24" s="1"/>
  <c r="A8" i="24" l="1"/>
  <c r="AJ9" i="23"/>
  <c r="AI9" i="23" s="1"/>
  <c r="B8" i="24"/>
  <c r="B8" i="23"/>
  <c r="F10" i="23"/>
  <c r="AG9" i="23"/>
  <c r="E9" i="23"/>
  <c r="D9" i="23" s="1"/>
  <c r="AH9" i="23"/>
  <c r="AI8" i="23"/>
  <c r="A8" i="23" s="1"/>
  <c r="O9" i="24"/>
  <c r="N9" i="24" s="1"/>
  <c r="F10" i="24"/>
  <c r="L9" i="24"/>
  <c r="E9" i="24"/>
  <c r="D9" i="24" s="1"/>
  <c r="M9" i="24"/>
  <c r="B9" i="24" l="1"/>
  <c r="B9" i="23"/>
  <c r="A9" i="23"/>
  <c r="AJ10" i="23"/>
  <c r="AI10" i="23" s="1"/>
  <c r="AG10" i="23"/>
  <c r="F11" i="23"/>
  <c r="AH10" i="23"/>
  <c r="E10" i="23"/>
  <c r="D10" i="23" s="1"/>
  <c r="F11" i="24"/>
  <c r="O10" i="24"/>
  <c r="M10" i="24"/>
  <c r="E10" i="24"/>
  <c r="D10" i="24" s="1"/>
  <c r="L10" i="24"/>
  <c r="A9" i="24"/>
  <c r="B10" i="23" l="1"/>
  <c r="O11" i="24"/>
  <c r="N11" i="24" s="1"/>
  <c r="B10" i="24"/>
  <c r="N10" i="24"/>
  <c r="A10" i="24" s="1"/>
  <c r="F12" i="23"/>
  <c r="AJ11" i="23"/>
  <c r="AI11" i="23" s="1"/>
  <c r="E11" i="23"/>
  <c r="D11" i="23" s="1"/>
  <c r="AG11" i="23"/>
  <c r="AH11" i="23"/>
  <c r="A10" i="23"/>
  <c r="F12" i="24"/>
  <c r="E11" i="24"/>
  <c r="D11" i="24" s="1"/>
  <c r="M11" i="24"/>
  <c r="L11" i="24"/>
  <c r="B11" i="23" l="1"/>
  <c r="B11" i="24"/>
  <c r="A11" i="23"/>
  <c r="AG12" i="23"/>
  <c r="E12" i="23"/>
  <c r="D12" i="23" s="1"/>
  <c r="AH12" i="23"/>
  <c r="AJ12" i="23"/>
  <c r="AI12" i="23" s="1"/>
  <c r="F13" i="23"/>
  <c r="L12" i="24"/>
  <c r="M12" i="24"/>
  <c r="E12" i="24"/>
  <c r="D12" i="24" s="1"/>
  <c r="F13" i="24"/>
  <c r="O12" i="24"/>
  <c r="N12" i="24" s="1"/>
  <c r="A11" i="24"/>
  <c r="B12" i="24" l="1"/>
  <c r="A12" i="23"/>
  <c r="B12" i="23"/>
  <c r="AJ13" i="23"/>
  <c r="AI13" i="23" s="1"/>
  <c r="AG13" i="23"/>
  <c r="F14" i="23"/>
  <c r="E13" i="23"/>
  <c r="D13" i="23" s="1"/>
  <c r="AH13" i="23"/>
  <c r="A12" i="24"/>
  <c r="E13" i="24"/>
  <c r="D13" i="24" s="1"/>
  <c r="L13" i="24"/>
  <c r="M13" i="24"/>
  <c r="O13" i="24"/>
  <c r="N13" i="24" s="1"/>
  <c r="F14" i="24"/>
  <c r="B13" i="23" l="1"/>
  <c r="B13" i="24"/>
  <c r="B14" i="23"/>
  <c r="A13" i="24"/>
  <c r="AG14" i="23"/>
  <c r="F15" i="23"/>
  <c r="AH14" i="23"/>
  <c r="AJ14" i="23"/>
  <c r="AI14" i="23" s="1"/>
  <c r="E14" i="23"/>
  <c r="D14" i="23" s="1"/>
  <c r="A13" i="23"/>
  <c r="L14" i="24"/>
  <c r="M14" i="24"/>
  <c r="O14" i="24"/>
  <c r="N14" i="24" s="1"/>
  <c r="E14" i="24"/>
  <c r="D14" i="24" s="1"/>
  <c r="F15" i="24"/>
  <c r="B14" i="24" l="1"/>
  <c r="M15" i="24"/>
  <c r="O15" i="24"/>
  <c r="N15" i="24" s="1"/>
  <c r="L15" i="24"/>
  <c r="D15" i="24"/>
  <c r="F16" i="24"/>
  <c r="E15" i="24"/>
  <c r="A14" i="23"/>
  <c r="A14" i="24"/>
  <c r="F16" i="23"/>
  <c r="AH15" i="23"/>
  <c r="AJ15" i="23"/>
  <c r="AI15" i="23" s="1"/>
  <c r="E15" i="23"/>
  <c r="D15" i="23" s="1"/>
  <c r="AG15" i="23"/>
  <c r="A15" i="24" l="1"/>
  <c r="B15" i="23"/>
  <c r="B15" i="24"/>
  <c r="M16" i="24"/>
  <c r="O16" i="24"/>
  <c r="N16" i="24" s="1"/>
  <c r="E16" i="24"/>
  <c r="D16" i="24" s="1"/>
  <c r="F17" i="24"/>
  <c r="L16" i="24"/>
  <c r="E16" i="23"/>
  <c r="D16" i="23" s="1"/>
  <c r="AH16" i="23"/>
  <c r="AG16" i="23"/>
  <c r="AJ16" i="23"/>
  <c r="AI16" i="23" s="1"/>
  <c r="F17" i="23"/>
  <c r="A15" i="23"/>
  <c r="B16" i="24" l="1"/>
  <c r="A16" i="23"/>
  <c r="B16" i="23"/>
  <c r="A16" i="24"/>
  <c r="L17" i="24"/>
  <c r="M17" i="24"/>
  <c r="E17" i="24"/>
  <c r="D17" i="24" s="1"/>
  <c r="F18" i="24"/>
  <c r="O17" i="24"/>
  <c r="N17" i="24" s="1"/>
  <c r="F18" i="23"/>
  <c r="E17" i="23"/>
  <c r="D17" i="23" s="1"/>
  <c r="AG17" i="23"/>
  <c r="AJ17" i="23"/>
  <c r="AI17" i="23" s="1"/>
  <c r="AH17" i="23"/>
  <c r="B17" i="23" l="1"/>
  <c r="B17" i="24"/>
  <c r="A17" i="23"/>
  <c r="L18" i="24"/>
  <c r="M18" i="24"/>
  <c r="O18" i="24"/>
  <c r="N18" i="24" s="1"/>
  <c r="F19" i="24"/>
  <c r="E18" i="24"/>
  <c r="D18" i="24" s="1"/>
  <c r="A17" i="24"/>
  <c r="AH18" i="23"/>
  <c r="AJ18" i="23"/>
  <c r="AI18" i="23" s="1"/>
  <c r="E18" i="23"/>
  <c r="D18" i="23" s="1"/>
  <c r="AG18" i="23"/>
  <c r="F19" i="23"/>
  <c r="B18" i="24" l="1"/>
  <c r="B18" i="23"/>
  <c r="A18" i="23"/>
  <c r="L19" i="24"/>
  <c r="M19" i="24"/>
  <c r="O19" i="24"/>
  <c r="N19" i="24" s="1"/>
  <c r="F20" i="24"/>
  <c r="E19" i="24"/>
  <c r="D19" i="24" s="1"/>
  <c r="AG19" i="23"/>
  <c r="E19" i="23"/>
  <c r="D19" i="23" s="1"/>
  <c r="AH19" i="23"/>
  <c r="AJ19" i="23"/>
  <c r="AI19" i="23" s="1"/>
  <c r="F20" i="23"/>
  <c r="A18" i="24"/>
  <c r="B19" i="23" l="1"/>
  <c r="B19" i="24"/>
  <c r="F21" i="23"/>
  <c r="AG20" i="23"/>
  <c r="E20" i="23"/>
  <c r="D20" i="23" s="1"/>
  <c r="AJ20" i="23"/>
  <c r="AI20" i="23" s="1"/>
  <c r="AH20" i="23"/>
  <c r="E20" i="24"/>
  <c r="D20" i="24" s="1"/>
  <c r="F21" i="24"/>
  <c r="L20" i="24"/>
  <c r="M20" i="24"/>
  <c r="O20" i="24"/>
  <c r="N20" i="24" s="1"/>
  <c r="A19" i="24"/>
  <c r="A19" i="23"/>
  <c r="B20" i="23" l="1"/>
  <c r="B20" i="24"/>
  <c r="A20" i="23"/>
  <c r="A20" i="24"/>
  <c r="F22" i="24"/>
  <c r="M21" i="24"/>
  <c r="E21" i="24"/>
  <c r="D21" i="24" s="1"/>
  <c r="L21" i="24"/>
  <c r="O21" i="24"/>
  <c r="N21" i="24" s="1"/>
  <c r="E21" i="23"/>
  <c r="D21" i="23" s="1"/>
  <c r="F22" i="23"/>
  <c r="AJ21" i="23"/>
  <c r="AI21" i="23" s="1"/>
  <c r="AG21" i="23"/>
  <c r="AH21" i="23"/>
  <c r="B21" i="23" l="1"/>
  <c r="B21" i="24"/>
  <c r="A21" i="24"/>
  <c r="F23" i="23"/>
  <c r="AH22" i="23"/>
  <c r="E22" i="23"/>
  <c r="D22" i="23" s="1"/>
  <c r="AG22" i="23"/>
  <c r="AJ22" i="23"/>
  <c r="AI22" i="23" s="1"/>
  <c r="F23" i="24"/>
  <c r="L22" i="24"/>
  <c r="E22" i="24"/>
  <c r="D22" i="24" s="1"/>
  <c r="M22" i="24"/>
  <c r="O22" i="24"/>
  <c r="N22" i="24" s="1"/>
  <c r="A21" i="23"/>
  <c r="A22" i="23" l="1"/>
  <c r="B22" i="23"/>
  <c r="B22" i="24"/>
  <c r="F24" i="23"/>
  <c r="AG23" i="23"/>
  <c r="AH23" i="23"/>
  <c r="AJ23" i="23"/>
  <c r="AI23" i="23" s="1"/>
  <c r="E23" i="23"/>
  <c r="D23" i="23" s="1"/>
  <c r="A22" i="24"/>
  <c r="F24" i="24"/>
  <c r="L23" i="24"/>
  <c r="E23" i="24"/>
  <c r="D23" i="24" s="1"/>
  <c r="M23" i="24"/>
  <c r="O23" i="24"/>
  <c r="N23" i="24" s="1"/>
  <c r="A23" i="23" l="1"/>
  <c r="B23" i="23"/>
  <c r="B23" i="24"/>
  <c r="A23" i="24"/>
  <c r="F25" i="23"/>
  <c r="AG24" i="23"/>
  <c r="E24" i="23"/>
  <c r="D24" i="23" s="1"/>
  <c r="AH24" i="23"/>
  <c r="AJ24" i="23"/>
  <c r="AI24" i="23" s="1"/>
  <c r="L24" i="24"/>
  <c r="M24" i="24"/>
  <c r="O24" i="24"/>
  <c r="N24" i="24" s="1"/>
  <c r="E24" i="24"/>
  <c r="D24" i="24" s="1"/>
  <c r="F25" i="24"/>
  <c r="B24" i="23" l="1"/>
  <c r="B24" i="24"/>
  <c r="A24" i="23"/>
  <c r="A24" i="24"/>
  <c r="E25" i="23"/>
  <c r="D25" i="23" s="1"/>
  <c r="AH25" i="23"/>
  <c r="AJ25" i="23"/>
  <c r="AI25" i="23" s="1"/>
  <c r="F26" i="23"/>
  <c r="AG25" i="23"/>
  <c r="F26" i="24"/>
  <c r="M25" i="24"/>
  <c r="L25" i="24"/>
  <c r="O25" i="24"/>
  <c r="N25" i="24" s="1"/>
  <c r="E25" i="24"/>
  <c r="D25" i="24" s="1"/>
  <c r="B25" i="23" l="1"/>
  <c r="B25" i="24"/>
  <c r="A25" i="23"/>
  <c r="AH26" i="23"/>
  <c r="AJ26" i="23"/>
  <c r="AI26" i="23" s="1"/>
  <c r="AG26" i="23"/>
  <c r="F27" i="23"/>
  <c r="E26" i="23"/>
  <c r="D26" i="23" s="1"/>
  <c r="A25" i="24"/>
  <c r="E26" i="24"/>
  <c r="D26" i="24" s="1"/>
  <c r="L26" i="24"/>
  <c r="M26" i="24"/>
  <c r="O26" i="24"/>
  <c r="N26" i="24" s="1"/>
  <c r="F27" i="24"/>
  <c r="B26" i="23" l="1"/>
  <c r="B26" i="24"/>
  <c r="E27" i="24"/>
  <c r="D27" i="24" s="1"/>
  <c r="L27" i="24"/>
  <c r="M27" i="24"/>
  <c r="O27" i="24"/>
  <c r="N27" i="24" s="1"/>
  <c r="F28" i="24"/>
  <c r="E27" i="23"/>
  <c r="D27" i="23" s="1"/>
  <c r="AG27" i="23"/>
  <c r="AH27" i="23"/>
  <c r="AJ27" i="23"/>
  <c r="AI27" i="23" s="1"/>
  <c r="F28" i="23"/>
  <c r="A26" i="23"/>
  <c r="A26" i="24"/>
  <c r="B27" i="23" l="1"/>
  <c r="B27" i="24"/>
  <c r="A27" i="23"/>
  <c r="E28" i="24"/>
  <c r="D28" i="24" s="1"/>
  <c r="L28" i="24"/>
  <c r="F29" i="24"/>
  <c r="O28" i="24"/>
  <c r="N28" i="24" s="1"/>
  <c r="M28" i="24"/>
  <c r="E28" i="23"/>
  <c r="D28" i="23" s="1"/>
  <c r="AH28" i="23"/>
  <c r="AJ28" i="23"/>
  <c r="AI28" i="23" s="1"/>
  <c r="AG28" i="23"/>
  <c r="F29" i="23"/>
  <c r="A27" i="24"/>
  <c r="B28" i="24" l="1"/>
  <c r="B28" i="23"/>
  <c r="AG29" i="23"/>
  <c r="F30" i="23"/>
  <c r="E29" i="23"/>
  <c r="D29" i="23" s="1"/>
  <c r="AH29" i="23"/>
  <c r="AJ29" i="23"/>
  <c r="AI29" i="23" s="1"/>
  <c r="A28" i="23"/>
  <c r="L29" i="24"/>
  <c r="F30" i="24"/>
  <c r="O29" i="24"/>
  <c r="N29" i="24" s="1"/>
  <c r="E29" i="24"/>
  <c r="D29" i="24" s="1"/>
  <c r="M29" i="24"/>
  <c r="A28" i="24"/>
  <c r="B29" i="23" l="1"/>
  <c r="B29" i="24"/>
  <c r="AG30" i="23"/>
  <c r="F31" i="23"/>
  <c r="AH30" i="23"/>
  <c r="AJ30" i="23"/>
  <c r="AI30" i="23" s="1"/>
  <c r="E30" i="23"/>
  <c r="D30" i="23" s="1"/>
  <c r="O30" i="24"/>
  <c r="N30" i="24" s="1"/>
  <c r="M30" i="24"/>
  <c r="F31" i="24"/>
  <c r="L30" i="24"/>
  <c r="E30" i="24"/>
  <c r="D30" i="24" s="1"/>
  <c r="A29" i="23"/>
  <c r="A29" i="24"/>
  <c r="B30" i="23" l="1"/>
  <c r="B30" i="24"/>
  <c r="A30" i="24"/>
  <c r="E31" i="24"/>
  <c r="D31" i="24" s="1"/>
  <c r="M31" i="24"/>
  <c r="F32" i="24"/>
  <c r="L31" i="24"/>
  <c r="O31" i="24"/>
  <c r="N31" i="24" s="1"/>
  <c r="AG31" i="23"/>
  <c r="F32" i="23"/>
  <c r="AJ31" i="23"/>
  <c r="AI31" i="23" s="1"/>
  <c r="AH31" i="23"/>
  <c r="E31" i="23"/>
  <c r="D31" i="23" s="1"/>
  <c r="A30" i="23"/>
  <c r="B31" i="23" l="1"/>
  <c r="A31" i="23"/>
  <c r="B31" i="24"/>
  <c r="A31" i="24"/>
  <c r="L32" i="24"/>
  <c r="M32" i="24"/>
  <c r="E32" i="24"/>
  <c r="D32" i="24" s="1"/>
  <c r="F33" i="24"/>
  <c r="O32" i="24"/>
  <c r="N32" i="24" s="1"/>
  <c r="F33" i="23"/>
  <c r="E32" i="23"/>
  <c r="D32" i="23" s="1"/>
  <c r="AH32" i="23"/>
  <c r="AG32" i="23"/>
  <c r="AJ32" i="23"/>
  <c r="AI32" i="23" s="1"/>
  <c r="B32" i="23" l="1"/>
  <c r="B32" i="24"/>
  <c r="A32" i="23"/>
  <c r="AG33" i="23"/>
  <c r="F34" i="23"/>
  <c r="E33" i="23"/>
  <c r="D33" i="23" s="1"/>
  <c r="AH33" i="23"/>
  <c r="AJ33" i="23"/>
  <c r="AI33" i="23" s="1"/>
  <c r="F34" i="24"/>
  <c r="O33" i="24"/>
  <c r="N33" i="24" s="1"/>
  <c r="E33" i="24"/>
  <c r="D33" i="24" s="1"/>
  <c r="L33" i="24"/>
  <c r="M33" i="24"/>
  <c r="A32" i="24"/>
  <c r="A33" i="23" l="1"/>
  <c r="B33" i="24"/>
  <c r="B33" i="23"/>
  <c r="A33" i="24"/>
  <c r="AG34" i="23"/>
  <c r="AH34" i="23"/>
  <c r="F35" i="23"/>
  <c r="AJ34" i="23"/>
  <c r="AI34" i="23" s="1"/>
  <c r="E34" i="23"/>
  <c r="D34" i="23" s="1"/>
  <c r="M34" i="24"/>
  <c r="E34" i="24"/>
  <c r="D34" i="24" s="1"/>
  <c r="L34" i="24"/>
  <c r="F35" i="24"/>
  <c r="O34" i="24"/>
  <c r="N34" i="24" s="1"/>
  <c r="B34" i="23" l="1"/>
  <c r="A34" i="23"/>
  <c r="B34" i="24"/>
  <c r="A34" i="24"/>
  <c r="F36" i="24"/>
  <c r="E35" i="24"/>
  <c r="D35" i="24" s="1"/>
  <c r="L35" i="24"/>
  <c r="M35" i="24"/>
  <c r="O35" i="24"/>
  <c r="N35" i="24" s="1"/>
  <c r="AH35" i="23"/>
  <c r="AJ35" i="23"/>
  <c r="AI35" i="23" s="1"/>
  <c r="F36" i="23"/>
  <c r="E35" i="23"/>
  <c r="D35" i="23" s="1"/>
  <c r="AG35" i="23"/>
  <c r="B35" i="24" l="1"/>
  <c r="B35" i="23"/>
  <c r="A35" i="24"/>
  <c r="F37" i="23"/>
  <c r="AH36" i="23"/>
  <c r="AG36" i="23"/>
  <c r="E36" i="23"/>
  <c r="D36" i="23" s="1"/>
  <c r="AJ36" i="23"/>
  <c r="AI36" i="23" s="1"/>
  <c r="A35" i="23"/>
  <c r="F37" i="24"/>
  <c r="L36" i="24"/>
  <c r="M36" i="24"/>
  <c r="O36" i="24"/>
  <c r="N36" i="24" s="1"/>
  <c r="E36" i="24"/>
  <c r="D36" i="24" s="1"/>
  <c r="B36" i="23" l="1"/>
  <c r="B36" i="24"/>
  <c r="A36" i="23"/>
  <c r="AJ37" i="23"/>
  <c r="AI37" i="23" s="1"/>
  <c r="AG37" i="23"/>
  <c r="F38" i="23"/>
  <c r="AH37" i="23"/>
  <c r="E37" i="23"/>
  <c r="D37" i="23" s="1"/>
  <c r="A36" i="24"/>
  <c r="M37" i="24"/>
  <c r="O37" i="24"/>
  <c r="N37" i="24" s="1"/>
  <c r="E37" i="24"/>
  <c r="D37" i="24" s="1"/>
  <c r="F38" i="24"/>
  <c r="L37" i="24"/>
  <c r="B37" i="23" l="1"/>
  <c r="B37" i="24"/>
  <c r="A37" i="24"/>
  <c r="F39" i="24"/>
  <c r="M38" i="24"/>
  <c r="O38" i="24"/>
  <c r="N38" i="24" s="1"/>
  <c r="L38" i="24"/>
  <c r="E38" i="24"/>
  <c r="D38" i="24" s="1"/>
  <c r="E38" i="23"/>
  <c r="D38" i="23" s="1"/>
  <c r="F39" i="23"/>
  <c r="AG38" i="23"/>
  <c r="AH38" i="23"/>
  <c r="AJ38" i="23"/>
  <c r="AI38" i="23" s="1"/>
  <c r="A37" i="23"/>
  <c r="A38" i="23" l="1"/>
  <c r="B38" i="24"/>
  <c r="B38" i="23"/>
  <c r="A38" i="24"/>
  <c r="AG39" i="23"/>
  <c r="AH39" i="23"/>
  <c r="F40" i="23"/>
  <c r="AJ39" i="23"/>
  <c r="AI39" i="23" s="1"/>
  <c r="E39" i="23"/>
  <c r="D39" i="23" s="1"/>
  <c r="E39" i="24"/>
  <c r="D39" i="24" s="1"/>
  <c r="F40" i="24"/>
  <c r="L39" i="24"/>
  <c r="M39" i="24"/>
  <c r="O39" i="24"/>
  <c r="N39" i="24" s="1"/>
  <c r="B39" i="23" l="1"/>
  <c r="B39" i="24"/>
  <c r="AH40" i="23"/>
  <c r="AJ40" i="23"/>
  <c r="AI40" i="23" s="1"/>
  <c r="F41" i="23"/>
  <c r="AG40" i="23"/>
  <c r="E40" i="23"/>
  <c r="D40" i="23" s="1"/>
  <c r="A39" i="23"/>
  <c r="A39" i="24"/>
  <c r="E40" i="24"/>
  <c r="D40" i="24" s="1"/>
  <c r="M40" i="24"/>
  <c r="O40" i="24"/>
  <c r="N40" i="24" s="1"/>
  <c r="F41" i="24"/>
  <c r="L40" i="24"/>
  <c r="A40" i="23" l="1"/>
  <c r="B40" i="24"/>
  <c r="B40" i="23"/>
  <c r="M41" i="24"/>
  <c r="O41" i="24"/>
  <c r="N41" i="24" s="1"/>
  <c r="E41" i="24"/>
  <c r="B41" i="24" s="1"/>
  <c r="L41" i="24"/>
  <c r="F42" i="24"/>
  <c r="AH41" i="23"/>
  <c r="AJ41" i="23"/>
  <c r="AI41" i="23" s="1"/>
  <c r="E41" i="23"/>
  <c r="D41" i="23" s="1"/>
  <c r="AG41" i="23"/>
  <c r="F42" i="23"/>
  <c r="A40" i="24"/>
  <c r="D41" i="24" l="1"/>
  <c r="B41" i="23"/>
  <c r="E42" i="23"/>
  <c r="D42" i="23" s="1"/>
  <c r="AG42" i="23"/>
  <c r="F43" i="23"/>
  <c r="AH42" i="23"/>
  <c r="AJ42" i="23"/>
  <c r="AI42" i="23" s="1"/>
  <c r="E42" i="24"/>
  <c r="D42" i="24" s="1"/>
  <c r="F43" i="24"/>
  <c r="L42" i="24"/>
  <c r="M42" i="24"/>
  <c r="O42" i="24"/>
  <c r="N42" i="24" s="1"/>
  <c r="A41" i="24"/>
  <c r="A41" i="23"/>
  <c r="B42" i="24" l="1"/>
  <c r="B42" i="23"/>
  <c r="AG43" i="23"/>
  <c r="E43" i="23"/>
  <c r="D43" i="23" s="1"/>
  <c r="AH43" i="23"/>
  <c r="AJ43" i="23"/>
  <c r="AI43" i="23" s="1"/>
  <c r="F44" i="23"/>
  <c r="A42" i="23"/>
  <c r="A42" i="24"/>
  <c r="L43" i="24"/>
  <c r="F44" i="24"/>
  <c r="E43" i="24"/>
  <c r="D43" i="24" s="1"/>
  <c r="O43" i="24"/>
  <c r="N43" i="24" s="1"/>
  <c r="M43" i="24"/>
  <c r="A43" i="23" l="1"/>
  <c r="B43" i="23"/>
  <c r="B43" i="24"/>
  <c r="B44" i="23"/>
  <c r="E44" i="23"/>
  <c r="D44" i="23" s="1"/>
  <c r="AH44" i="23"/>
  <c r="AJ44" i="23"/>
  <c r="AI44" i="23" s="1"/>
  <c r="F45" i="23"/>
  <c r="AG44" i="23"/>
  <c r="A43" i="24"/>
  <c r="L44" i="24"/>
  <c r="F45" i="24"/>
  <c r="O44" i="24"/>
  <c r="N44" i="24" s="1"/>
  <c r="E44" i="24"/>
  <c r="D44" i="24" s="1"/>
  <c r="M44" i="24"/>
  <c r="B44" i="24" l="1"/>
  <c r="A44" i="24"/>
  <c r="A44" i="23"/>
  <c r="F46" i="23"/>
  <c r="AH45" i="23"/>
  <c r="AJ45" i="23"/>
  <c r="AI45" i="23" s="1"/>
  <c r="E45" i="23"/>
  <c r="D45" i="23" s="1"/>
  <c r="AG45" i="23"/>
  <c r="F46" i="24"/>
  <c r="L45" i="24"/>
  <c r="E45" i="24"/>
  <c r="D45" i="24" s="1"/>
  <c r="M45" i="24"/>
  <c r="O45" i="24"/>
  <c r="N45" i="24" s="1"/>
  <c r="B45" i="23" l="1"/>
  <c r="B45" i="24"/>
  <c r="A45" i="23"/>
  <c r="A45" i="24"/>
  <c r="M46" i="24"/>
  <c r="O46" i="24"/>
  <c r="F47" i="24"/>
  <c r="L46" i="24"/>
  <c r="E46" i="24"/>
  <c r="D46" i="24" s="1"/>
  <c r="AH46" i="23"/>
  <c r="AJ46" i="23"/>
  <c r="E46" i="23"/>
  <c r="D46" i="23" s="1"/>
  <c r="AG46" i="23"/>
  <c r="F47" i="23"/>
  <c r="B46" i="23" l="1"/>
  <c r="B46" i="24"/>
  <c r="O47" i="24"/>
  <c r="N47" i="24" s="1"/>
  <c r="AH47" i="23"/>
  <c r="E47" i="23"/>
  <c r="D47" i="23" s="1"/>
  <c r="F48" i="23"/>
  <c r="AG47" i="23"/>
  <c r="E47" i="24"/>
  <c r="D47" i="24" s="1"/>
  <c r="M47" i="24"/>
  <c r="L47" i="24"/>
  <c r="F48" i="24"/>
  <c r="AJ47" i="23"/>
  <c r="AI47" i="23" s="1"/>
  <c r="AI46" i="23"/>
  <c r="A46" i="23" s="1"/>
  <c r="N46" i="24"/>
  <c r="A46" i="24" s="1"/>
  <c r="B47" i="24" l="1"/>
  <c r="B47" i="23"/>
  <c r="F49" i="24"/>
  <c r="M48" i="24"/>
  <c r="O48" i="24"/>
  <c r="E48" i="24"/>
  <c r="D48" i="24" s="1"/>
  <c r="N48" i="24"/>
  <c r="L48" i="24"/>
  <c r="A47" i="23"/>
  <c r="A47" i="24"/>
  <c r="E48" i="23"/>
  <c r="D48" i="23" s="1"/>
  <c r="AG48" i="23"/>
  <c r="AH48" i="23"/>
  <c r="AJ48" i="23"/>
  <c r="AI48" i="23" s="1"/>
  <c r="F49" i="23"/>
  <c r="A48" i="23" l="1"/>
  <c r="B48" i="24"/>
  <c r="B48" i="23"/>
  <c r="E49" i="23"/>
  <c r="B49" i="23" s="1"/>
  <c r="AG49" i="23"/>
  <c r="AH49" i="23"/>
  <c r="AJ49" i="23"/>
  <c r="AI49" i="23" s="1"/>
  <c r="F50" i="23"/>
  <c r="D49" i="23"/>
  <c r="A48" i="24"/>
  <c r="E49" i="24"/>
  <c r="D49" i="24" s="1"/>
  <c r="F50" i="24"/>
  <c r="M49" i="24"/>
  <c r="L49" i="24"/>
  <c r="O49" i="24"/>
  <c r="N49" i="24" s="1"/>
  <c r="A49" i="23" l="1"/>
  <c r="A49" i="24"/>
  <c r="B49" i="24"/>
  <c r="AJ50" i="23"/>
  <c r="AI50" i="23" s="1"/>
  <c r="E50" i="23"/>
  <c r="D50" i="23" s="1"/>
  <c r="F51" i="23"/>
  <c r="AH50" i="23"/>
  <c r="AG50" i="23"/>
  <c r="F51" i="24"/>
  <c r="M50" i="24"/>
  <c r="O50" i="24"/>
  <c r="N50" i="24" s="1"/>
  <c r="L50" i="24"/>
  <c r="E50" i="24"/>
  <c r="D50" i="24" s="1"/>
  <c r="A50" i="24" l="1"/>
  <c r="B50" i="23"/>
  <c r="B50" i="24"/>
  <c r="AG51" i="23"/>
  <c r="E51" i="23"/>
  <c r="D51" i="23" s="1"/>
  <c r="AJ51" i="23"/>
  <c r="AI51" i="23" s="1"/>
  <c r="AH51" i="23"/>
  <c r="F52" i="23"/>
  <c r="A50" i="23"/>
  <c r="M51" i="24"/>
  <c r="O51" i="24"/>
  <c r="N51" i="24" s="1"/>
  <c r="F52" i="24"/>
  <c r="L51" i="24"/>
  <c r="E51" i="24"/>
  <c r="D51" i="24" s="1"/>
  <c r="A51" i="24" l="1"/>
  <c r="B51" i="23"/>
  <c r="B51" i="24"/>
  <c r="AH52" i="23"/>
  <c r="E52" i="23"/>
  <c r="D52" i="23" s="1"/>
  <c r="F53" i="23"/>
  <c r="AG52" i="23"/>
  <c r="AJ52" i="23"/>
  <c r="AI52" i="23" s="1"/>
  <c r="F53" i="24"/>
  <c r="L52" i="24"/>
  <c r="E52" i="24"/>
  <c r="D52" i="24" s="1"/>
  <c r="O52" i="24"/>
  <c r="N52" i="24" s="1"/>
  <c r="M52" i="24"/>
  <c r="A51" i="23"/>
  <c r="B52" i="23" l="1"/>
  <c r="B52" i="24"/>
  <c r="A52" i="23"/>
  <c r="E53" i="23"/>
  <c r="D53" i="23" s="1"/>
  <c r="AH53" i="23"/>
  <c r="AG53" i="23"/>
  <c r="F54" i="23"/>
  <c r="AJ53" i="23"/>
  <c r="AI53" i="23" s="1"/>
  <c r="A52" i="24"/>
  <c r="O53" i="24"/>
  <c r="N53" i="24" s="1"/>
  <c r="M53" i="24"/>
  <c r="F54" i="24"/>
  <c r="E53" i="24"/>
  <c r="D53" i="24" s="1"/>
  <c r="L53" i="24"/>
  <c r="A53" i="23" l="1"/>
  <c r="B53" i="23"/>
  <c r="B53" i="24"/>
  <c r="E54" i="23"/>
  <c r="D54" i="23" s="1"/>
  <c r="F55" i="23"/>
  <c r="AG54" i="23"/>
  <c r="AH54" i="23"/>
  <c r="AJ54" i="23"/>
  <c r="AI54" i="23" s="1"/>
  <c r="A53" i="24"/>
  <c r="E54" i="24"/>
  <c r="D54" i="24" s="1"/>
  <c r="L54" i="24"/>
  <c r="M54" i="24"/>
  <c r="F55" i="24"/>
  <c r="O54" i="24"/>
  <c r="N54" i="24" s="1"/>
  <c r="A54" i="23" l="1"/>
  <c r="B54" i="24"/>
  <c r="B54" i="23"/>
  <c r="F56" i="24"/>
  <c r="L55" i="24"/>
  <c r="E55" i="24"/>
  <c r="D55" i="24" s="1"/>
  <c r="M55" i="24"/>
  <c r="O55" i="24"/>
  <c r="N55" i="24" s="1"/>
  <c r="AH55" i="23"/>
  <c r="AG55" i="23"/>
  <c r="AJ55" i="23"/>
  <c r="AI55" i="23" s="1"/>
  <c r="E55" i="23"/>
  <c r="D55" i="23" s="1"/>
  <c r="F56" i="23"/>
  <c r="A54" i="24"/>
  <c r="B55" i="23" l="1"/>
  <c r="B55" i="24"/>
  <c r="A55" i="24"/>
  <c r="E56" i="23"/>
  <c r="D56" i="23" s="1"/>
  <c r="AG56" i="23"/>
  <c r="AH56" i="23"/>
  <c r="AJ56" i="23"/>
  <c r="AI56" i="23" s="1"/>
  <c r="F57" i="23"/>
  <c r="A55" i="23"/>
  <c r="F57" i="24"/>
  <c r="L56" i="24"/>
  <c r="M56" i="24"/>
  <c r="O56" i="24"/>
  <c r="N56" i="24" s="1"/>
  <c r="E56" i="24"/>
  <c r="D56" i="24" s="1"/>
  <c r="B56" i="23" l="1"/>
  <c r="A56" i="23"/>
  <c r="B56" i="24"/>
  <c r="AG57" i="23"/>
  <c r="AH57" i="23"/>
  <c r="AJ57" i="23"/>
  <c r="AI57" i="23" s="1"/>
  <c r="E57" i="23"/>
  <c r="D57" i="23" s="1"/>
  <c r="F58" i="23"/>
  <c r="A56" i="24"/>
  <c r="L57" i="24"/>
  <c r="F58" i="24"/>
  <c r="M57" i="24"/>
  <c r="O57" i="24"/>
  <c r="N57" i="24" s="1"/>
  <c r="E57" i="24"/>
  <c r="D57" i="24" s="1"/>
  <c r="A57" i="24" l="1"/>
  <c r="B57" i="23"/>
  <c r="B57" i="24"/>
  <c r="A57" i="23"/>
  <c r="AH58" i="23"/>
  <c r="AJ58" i="23"/>
  <c r="AI58" i="23"/>
  <c r="E58" i="23"/>
  <c r="D58" i="23" s="1"/>
  <c r="AG58" i="23"/>
  <c r="F59" i="23"/>
  <c r="F59" i="24"/>
  <c r="E58" i="24"/>
  <c r="D58" i="24" s="1"/>
  <c r="L58" i="24"/>
  <c r="O58" i="24"/>
  <c r="N58" i="24" s="1"/>
  <c r="M58" i="24"/>
  <c r="B58" i="24" l="1"/>
  <c r="A58" i="23"/>
  <c r="B58" i="23"/>
  <c r="A58" i="24"/>
  <c r="F60" i="23"/>
  <c r="AG59" i="23"/>
  <c r="E59" i="23"/>
  <c r="D59" i="23" s="1"/>
  <c r="AH59" i="23"/>
  <c r="AJ59" i="23"/>
  <c r="AI59" i="23" s="1"/>
  <c r="L59" i="24"/>
  <c r="E59" i="24"/>
  <c r="D59" i="24" s="1"/>
  <c r="O59" i="24"/>
  <c r="N59" i="24" s="1"/>
  <c r="M59" i="24"/>
  <c r="F60" i="24"/>
  <c r="A59" i="23" l="1"/>
  <c r="B59" i="24"/>
  <c r="A59" i="24"/>
  <c r="B59" i="23"/>
  <c r="AH60" i="23"/>
  <c r="AJ60" i="23"/>
  <c r="AI60" i="23" s="1"/>
  <c r="E60" i="23"/>
  <c r="D60" i="23" s="1"/>
  <c r="AG60" i="23"/>
  <c r="F61" i="23"/>
  <c r="E60" i="24"/>
  <c r="D60" i="24" s="1"/>
  <c r="M60" i="24"/>
  <c r="O60" i="24"/>
  <c r="N60" i="24" s="1"/>
  <c r="L60" i="24"/>
  <c r="F61" i="24"/>
  <c r="B60" i="24" l="1"/>
  <c r="B60" i="23"/>
  <c r="AH61" i="23"/>
  <c r="AJ61" i="23"/>
  <c r="AI61" i="23" s="1"/>
  <c r="F62" i="23"/>
  <c r="E61" i="23"/>
  <c r="D61" i="23" s="1"/>
  <c r="AG61" i="23"/>
  <c r="A60" i="23"/>
  <c r="M61" i="24"/>
  <c r="O61" i="24"/>
  <c r="N61" i="24" s="1"/>
  <c r="E61" i="24"/>
  <c r="D61" i="24" s="1"/>
  <c r="F62" i="24"/>
  <c r="L61" i="24"/>
  <c r="A60" i="24"/>
  <c r="B61" i="23" l="1"/>
  <c r="B61" i="24"/>
  <c r="A61" i="23"/>
  <c r="A61" i="24"/>
  <c r="L62" i="24"/>
  <c r="F63" i="24"/>
  <c r="E62" i="24"/>
  <c r="D62" i="24" s="1"/>
  <c r="M62" i="24"/>
  <c r="O62" i="24"/>
  <c r="N62" i="24" s="1"/>
  <c r="E62" i="23"/>
  <c r="D62" i="23" s="1"/>
  <c r="AG62" i="23"/>
  <c r="F63" i="23"/>
  <c r="AH62" i="23"/>
  <c r="AJ62" i="23"/>
  <c r="AI62" i="23" s="1"/>
  <c r="A62" i="23" l="1"/>
  <c r="B62" i="23"/>
  <c r="B62" i="24"/>
  <c r="F64" i="23"/>
  <c r="AH63" i="23"/>
  <c r="AJ63" i="23"/>
  <c r="AI63" i="23"/>
  <c r="AG63" i="23"/>
  <c r="E63" i="23"/>
  <c r="D63" i="23" s="1"/>
  <c r="F64" i="24"/>
  <c r="E63" i="24"/>
  <c r="D63" i="24" s="1"/>
  <c r="L63" i="24"/>
  <c r="M63" i="24"/>
  <c r="O63" i="24"/>
  <c r="N63" i="24" s="1"/>
  <c r="A62" i="24"/>
  <c r="B63" i="23" l="1"/>
  <c r="B63" i="24"/>
  <c r="A63" i="24"/>
  <c r="M64" i="24"/>
  <c r="O64" i="24"/>
  <c r="N64" i="24" s="1"/>
  <c r="F65" i="24"/>
  <c r="L64" i="24"/>
  <c r="E64" i="24"/>
  <c r="D64" i="24" s="1"/>
  <c r="A63" i="23"/>
  <c r="AG64" i="23"/>
  <c r="AH64" i="23"/>
  <c r="E64" i="23"/>
  <c r="D64" i="23" s="1"/>
  <c r="AJ64" i="23"/>
  <c r="AI64" i="23" s="1"/>
  <c r="F65" i="23"/>
  <c r="A64" i="23" l="1"/>
  <c r="B64" i="23"/>
  <c r="B64" i="24"/>
  <c r="AJ65" i="23"/>
  <c r="AI65" i="23" s="1"/>
  <c r="AG65" i="23"/>
  <c r="AH65" i="23"/>
  <c r="E65" i="23"/>
  <c r="D65" i="23" s="1"/>
  <c r="F66" i="23"/>
  <c r="A64" i="24"/>
  <c r="F66" i="24"/>
  <c r="M65" i="24"/>
  <c r="O65" i="24"/>
  <c r="N65" i="24" s="1"/>
  <c r="L65" i="24"/>
  <c r="E65" i="24"/>
  <c r="D65" i="24" s="1"/>
  <c r="B65" i="23" l="1"/>
  <c r="A65" i="24"/>
  <c r="B65" i="24"/>
  <c r="A65" i="23"/>
  <c r="AJ66" i="23"/>
  <c r="AI66" i="23" s="1"/>
  <c r="AG66" i="23"/>
  <c r="AH66" i="23"/>
  <c r="F67" i="23"/>
  <c r="E66" i="23"/>
  <c r="D66" i="23" s="1"/>
  <c r="F67" i="24"/>
  <c r="L66" i="24"/>
  <c r="E66" i="24"/>
  <c r="D66" i="24" s="1"/>
  <c r="M66" i="24"/>
  <c r="O66" i="24"/>
  <c r="N66" i="24" s="1"/>
  <c r="B66" i="23" l="1"/>
  <c r="B66" i="24"/>
  <c r="E67" i="23"/>
  <c r="D67" i="23" s="1"/>
  <c r="AH67" i="23"/>
  <c r="AJ67" i="23"/>
  <c r="AI67" i="23" s="1"/>
  <c r="F68" i="23"/>
  <c r="AG67" i="23"/>
  <c r="A66" i="24"/>
  <c r="A66" i="23"/>
  <c r="O67" i="24"/>
  <c r="N67" i="24" s="1"/>
  <c r="F68" i="24"/>
  <c r="E67" i="24"/>
  <c r="D67" i="24" s="1"/>
  <c r="M67" i="24"/>
  <c r="L67" i="24"/>
  <c r="B67" i="24" l="1"/>
  <c r="B67" i="23"/>
  <c r="AJ68" i="23"/>
  <c r="AI68" i="23"/>
  <c r="AG68" i="23"/>
  <c r="F69" i="23"/>
  <c r="AH68" i="23"/>
  <c r="E68" i="23"/>
  <c r="D68" i="23" s="1"/>
  <c r="A67" i="23"/>
  <c r="L68" i="24"/>
  <c r="F69" i="24"/>
  <c r="M68" i="24"/>
  <c r="O68" i="24"/>
  <c r="N68" i="24" s="1"/>
  <c r="E68" i="24"/>
  <c r="D68" i="24" s="1"/>
  <c r="A67" i="24"/>
  <c r="B68" i="23" l="1"/>
  <c r="B68" i="24"/>
  <c r="E69" i="23"/>
  <c r="D69" i="23" s="1"/>
  <c r="AG69" i="23"/>
  <c r="F70" i="23"/>
  <c r="AH69" i="23"/>
  <c r="AJ69" i="23"/>
  <c r="AI69" i="23" s="1"/>
  <c r="A68" i="24"/>
  <c r="A68" i="23"/>
  <c r="F70" i="24"/>
  <c r="L69" i="24"/>
  <c r="M69" i="24"/>
  <c r="O69" i="24"/>
  <c r="N69" i="24" s="1"/>
  <c r="E69" i="24"/>
  <c r="D69" i="24" s="1"/>
  <c r="A69" i="23" l="1"/>
  <c r="A69" i="24"/>
  <c r="B69" i="24"/>
  <c r="B69" i="23"/>
  <c r="F71" i="23"/>
  <c r="AG70" i="23"/>
  <c r="AJ70" i="23"/>
  <c r="AI70" i="23" s="1"/>
  <c r="AH70" i="23"/>
  <c r="E70" i="23"/>
  <c r="D70" i="23" s="1"/>
  <c r="M70" i="24"/>
  <c r="O70" i="24"/>
  <c r="N70" i="24" s="1"/>
  <c r="E70" i="24"/>
  <c r="D70" i="24" s="1"/>
  <c r="L70" i="24"/>
  <c r="F71" i="24"/>
  <c r="A70" i="23" l="1"/>
  <c r="B70" i="24"/>
  <c r="B70" i="23"/>
  <c r="A70" i="24"/>
  <c r="F72" i="23"/>
  <c r="AG71" i="23"/>
  <c r="AH71" i="23"/>
  <c r="AJ71" i="23"/>
  <c r="AI71" i="23" s="1"/>
  <c r="E71" i="23"/>
  <c r="D71" i="23" s="1"/>
  <c r="M71" i="24"/>
  <c r="O71" i="24"/>
  <c r="N71" i="24" s="1"/>
  <c r="E71" i="24"/>
  <c r="D71" i="24" s="1"/>
  <c r="L71" i="24"/>
  <c r="F72" i="24"/>
  <c r="B71" i="23" l="1"/>
  <c r="B71" i="24"/>
  <c r="A71" i="23"/>
  <c r="L72" i="24"/>
  <c r="E72" i="24"/>
  <c r="D72" i="24" s="1"/>
  <c r="F73" i="24"/>
  <c r="M72" i="24"/>
  <c r="O72" i="24"/>
  <c r="N72" i="24" s="1"/>
  <c r="AH72" i="23"/>
  <c r="AJ72" i="23"/>
  <c r="AI72" i="23" s="1"/>
  <c r="F73" i="23"/>
  <c r="E72" i="23"/>
  <c r="D72" i="23" s="1"/>
  <c r="AG72" i="23"/>
  <c r="A71" i="24"/>
  <c r="B72" i="23" l="1"/>
  <c r="A72" i="24"/>
  <c r="B72" i="24"/>
  <c r="O73" i="24"/>
  <c r="N73" i="24" s="1"/>
  <c r="E73" i="24"/>
  <c r="D73" i="24" s="1"/>
  <c r="F74" i="24"/>
  <c r="M73" i="24"/>
  <c r="L73" i="24"/>
  <c r="AJ73" i="23"/>
  <c r="AI73" i="23" s="1"/>
  <c r="E73" i="23"/>
  <c r="D73" i="23" s="1"/>
  <c r="AG73" i="23"/>
  <c r="F74" i="23"/>
  <c r="AH73" i="23"/>
  <c r="A72" i="23"/>
  <c r="B73" i="23" l="1"/>
  <c r="B73" i="24"/>
  <c r="AH74" i="23"/>
  <c r="AJ74" i="23"/>
  <c r="AI74" i="23" s="1"/>
  <c r="AG74" i="23"/>
  <c r="E74" i="23"/>
  <c r="D74" i="23" s="1"/>
  <c r="F75" i="23"/>
  <c r="A73" i="23"/>
  <c r="F75" i="24"/>
  <c r="L74" i="24"/>
  <c r="M74" i="24"/>
  <c r="E74" i="24"/>
  <c r="D74" i="24" s="1"/>
  <c r="O74" i="24"/>
  <c r="N74" i="24"/>
  <c r="A73" i="24"/>
  <c r="B74" i="24" l="1"/>
  <c r="B74" i="23"/>
  <c r="A74" i="23"/>
  <c r="AH75" i="23"/>
  <c r="AJ75" i="23"/>
  <c r="AI75" i="23" s="1"/>
  <c r="E75" i="23"/>
  <c r="D75" i="23" s="1"/>
  <c r="F76" i="23"/>
  <c r="AG75" i="23"/>
  <c r="A74" i="24"/>
  <c r="E75" i="24"/>
  <c r="D75" i="24" s="1"/>
  <c r="F76" i="24"/>
  <c r="M75" i="24"/>
  <c r="L75" i="24"/>
  <c r="O75" i="24"/>
  <c r="N75" i="24" s="1"/>
  <c r="B75" i="23" l="1"/>
  <c r="B75" i="24"/>
  <c r="A75" i="23"/>
  <c r="A75" i="24"/>
  <c r="AG76" i="23"/>
  <c r="E76" i="23"/>
  <c r="D76" i="23" s="1"/>
  <c r="F77" i="23"/>
  <c r="AH76" i="23"/>
  <c r="AJ76" i="23"/>
  <c r="AI76" i="23" s="1"/>
  <c r="E76" i="24"/>
  <c r="D76" i="24" s="1"/>
  <c r="M76" i="24"/>
  <c r="O76" i="24"/>
  <c r="N76" i="24" s="1"/>
  <c r="F77" i="24"/>
  <c r="L76" i="24"/>
  <c r="B76" i="23" l="1"/>
  <c r="B76" i="24"/>
  <c r="A76" i="23"/>
  <c r="A76" i="24"/>
  <c r="AG77" i="23"/>
  <c r="AH77" i="23"/>
  <c r="AJ77" i="23"/>
  <c r="AI77" i="23" s="1"/>
  <c r="F78" i="23"/>
  <c r="E77" i="23"/>
  <c r="D77" i="23" s="1"/>
  <c r="M77" i="24"/>
  <c r="O77" i="24"/>
  <c r="N77" i="24" s="1"/>
  <c r="E77" i="24"/>
  <c r="D77" i="24" s="1"/>
  <c r="L77" i="24"/>
  <c r="F78" i="24"/>
  <c r="B77" i="24" l="1"/>
  <c r="B77" i="23"/>
  <c r="A77" i="23"/>
  <c r="AH78" i="23"/>
  <c r="F79" i="23"/>
  <c r="AJ78" i="23"/>
  <c r="AI78" i="23" s="1"/>
  <c r="E78" i="23"/>
  <c r="D78" i="23" s="1"/>
  <c r="AG78" i="23"/>
  <c r="O78" i="24"/>
  <c r="N78" i="24" s="1"/>
  <c r="E78" i="24"/>
  <c r="D78" i="24" s="1"/>
  <c r="F79" i="24"/>
  <c r="L78" i="24"/>
  <c r="M78" i="24"/>
  <c r="A77" i="24"/>
  <c r="A78" i="23" l="1"/>
  <c r="A78" i="24"/>
  <c r="B78" i="23"/>
  <c r="B78" i="24"/>
  <c r="F80" i="23"/>
  <c r="AH79" i="23"/>
  <c r="AJ79" i="23"/>
  <c r="AI79" i="23" s="1"/>
  <c r="AG79" i="23"/>
  <c r="E79" i="23"/>
  <c r="D79" i="23" s="1"/>
  <c r="O79" i="24"/>
  <c r="N79" i="24" s="1"/>
  <c r="M79" i="24"/>
  <c r="F80" i="24"/>
  <c r="E79" i="24"/>
  <c r="D79" i="24" s="1"/>
  <c r="L79" i="24"/>
  <c r="B79" i="23" l="1"/>
  <c r="B79" i="24"/>
  <c r="A79" i="24"/>
  <c r="A79" i="23"/>
  <c r="M80" i="24"/>
  <c r="O80" i="24"/>
  <c r="N80" i="24" s="1"/>
  <c r="L80" i="24"/>
  <c r="F81" i="24"/>
  <c r="E80" i="24"/>
  <c r="B80" i="24" s="1"/>
  <c r="AH80" i="23"/>
  <c r="AJ80" i="23"/>
  <c r="AI80" i="23" s="1"/>
  <c r="AG80" i="23"/>
  <c r="F81" i="23"/>
  <c r="E80" i="23"/>
  <c r="D80" i="23" s="1"/>
  <c r="A80" i="23" l="1"/>
  <c r="D80" i="24"/>
  <c r="B80" i="23"/>
  <c r="F82" i="23"/>
  <c r="AJ81" i="23"/>
  <c r="AI81" i="23" s="1"/>
  <c r="E81" i="23"/>
  <c r="D81" i="23" s="1"/>
  <c r="AG81" i="23"/>
  <c r="AH81" i="23"/>
  <c r="F82" i="24"/>
  <c r="O81" i="24"/>
  <c r="N81" i="24" s="1"/>
  <c r="M81" i="24"/>
  <c r="E81" i="24"/>
  <c r="D81" i="24" s="1"/>
  <c r="L81" i="24"/>
  <c r="A80" i="24"/>
  <c r="B81" i="24" l="1"/>
  <c r="B81" i="23"/>
  <c r="A81" i="23"/>
  <c r="F83" i="23"/>
  <c r="AH82" i="23"/>
  <c r="AJ82" i="23"/>
  <c r="AI82" i="23" s="1"/>
  <c r="E82" i="23"/>
  <c r="D82" i="23" s="1"/>
  <c r="AG82" i="23"/>
  <c r="E82" i="24"/>
  <c r="D82" i="24" s="1"/>
  <c r="L82" i="24"/>
  <c r="F83" i="24"/>
  <c r="M82" i="24"/>
  <c r="O82" i="24"/>
  <c r="N82" i="24" s="1"/>
  <c r="A81" i="24"/>
  <c r="A82" i="24" l="1"/>
  <c r="B82" i="23"/>
  <c r="B82" i="24"/>
  <c r="A82" i="23"/>
  <c r="E83" i="23"/>
  <c r="D83" i="23" s="1"/>
  <c r="AH83" i="23"/>
  <c r="AJ83" i="23"/>
  <c r="AI83" i="23" s="1"/>
  <c r="F84" i="23"/>
  <c r="AG83" i="23"/>
  <c r="O83" i="24"/>
  <c r="N83" i="24" s="1"/>
  <c r="L83" i="24"/>
  <c r="F84" i="24"/>
  <c r="E83" i="24"/>
  <c r="D83" i="24" s="1"/>
  <c r="M83" i="24"/>
  <c r="B83" i="23" l="1"/>
  <c r="B83" i="24"/>
  <c r="A83" i="23"/>
  <c r="A83" i="24"/>
  <c r="E84" i="23"/>
  <c r="D84" i="23" s="1"/>
  <c r="AJ84" i="23"/>
  <c r="AI84" i="23"/>
  <c r="AH84" i="23"/>
  <c r="AG84" i="23"/>
  <c r="F85" i="23"/>
  <c r="F85" i="24"/>
  <c r="L84" i="24"/>
  <c r="E84" i="24"/>
  <c r="D84" i="24" s="1"/>
  <c r="M84" i="24"/>
  <c r="O84" i="24"/>
  <c r="N84" i="24" s="1"/>
  <c r="B84" i="23" l="1"/>
  <c r="B84" i="24"/>
  <c r="A84" i="23"/>
  <c r="A84" i="24"/>
  <c r="AJ85" i="23"/>
  <c r="AI85" i="23" s="1"/>
  <c r="AG85" i="23"/>
  <c r="F86" i="23"/>
  <c r="E85" i="23"/>
  <c r="D85" i="23" s="1"/>
  <c r="AH85" i="23"/>
  <c r="E85" i="24"/>
  <c r="D85" i="24" s="1"/>
  <c r="M85" i="24"/>
  <c r="O85" i="24"/>
  <c r="N85" i="24" s="1"/>
  <c r="F86" i="24"/>
  <c r="L85" i="24"/>
  <c r="B85" i="24" l="1"/>
  <c r="A85" i="24"/>
  <c r="B85" i="23"/>
  <c r="AG86" i="23"/>
  <c r="AH86" i="23"/>
  <c r="AJ86" i="23"/>
  <c r="AI86" i="23" s="1"/>
  <c r="E86" i="23"/>
  <c r="D86" i="23" s="1"/>
  <c r="F87" i="23"/>
  <c r="O86" i="24"/>
  <c r="N86" i="24" s="1"/>
  <c r="E86" i="24"/>
  <c r="D86" i="24" s="1"/>
  <c r="L86" i="24"/>
  <c r="M86" i="24"/>
  <c r="F87" i="24"/>
  <c r="A85" i="23"/>
  <c r="B86" i="23" l="1"/>
  <c r="A86" i="24"/>
  <c r="B86" i="24"/>
  <c r="A86" i="23"/>
  <c r="E87" i="23"/>
  <c r="D87" i="23" s="1"/>
  <c r="F88" i="23"/>
  <c r="AG87" i="23"/>
  <c r="AH87" i="23"/>
  <c r="AJ87" i="23"/>
  <c r="AI87" i="23" s="1"/>
  <c r="E87" i="24"/>
  <c r="D87" i="24" s="1"/>
  <c r="M87" i="24"/>
  <c r="F88" i="24"/>
  <c r="L87" i="24"/>
  <c r="O87" i="24"/>
  <c r="N87" i="24" s="1"/>
  <c r="A87" i="24" l="1"/>
  <c r="B87" i="23"/>
  <c r="B87" i="24"/>
  <c r="A87" i="23"/>
  <c r="AH88" i="23"/>
  <c r="AJ88" i="23"/>
  <c r="AI88" i="23" s="1"/>
  <c r="AG88" i="23"/>
  <c r="E88" i="23"/>
  <c r="D88" i="23" s="1"/>
  <c r="F89" i="23"/>
  <c r="F89" i="24"/>
  <c r="L88" i="24"/>
  <c r="E88" i="24"/>
  <c r="D88" i="24" s="1"/>
  <c r="M88" i="24"/>
  <c r="O88" i="24"/>
  <c r="N88" i="24" s="1"/>
  <c r="B88" i="23" l="1"/>
  <c r="B88" i="24"/>
  <c r="A88" i="24"/>
  <c r="F90" i="24"/>
  <c r="M89" i="24"/>
  <c r="O89" i="24"/>
  <c r="N89" i="24" s="1"/>
  <c r="E89" i="24"/>
  <c r="D89" i="24" s="1"/>
  <c r="L89" i="24"/>
  <c r="AH89" i="23"/>
  <c r="AJ89" i="23"/>
  <c r="AI89" i="23" s="1"/>
  <c r="F90" i="23"/>
  <c r="E89" i="23"/>
  <c r="D89" i="23" s="1"/>
  <c r="AG89" i="23"/>
  <c r="A88" i="23"/>
  <c r="A89" i="24" l="1"/>
  <c r="B89" i="24"/>
  <c r="B89" i="23"/>
  <c r="A89" i="23"/>
  <c r="AG90" i="23"/>
  <c r="F91" i="23"/>
  <c r="E90" i="23"/>
  <c r="D90" i="23" s="1"/>
  <c r="AH90" i="23"/>
  <c r="AJ90" i="23"/>
  <c r="AI90" i="23" s="1"/>
  <c r="L90" i="24"/>
  <c r="M90" i="24"/>
  <c r="F91" i="24"/>
  <c r="E90" i="24"/>
  <c r="D90" i="24" s="1"/>
  <c r="O90" i="24"/>
  <c r="N90" i="24" s="1"/>
  <c r="A90" i="24" l="1"/>
  <c r="B90" i="23"/>
  <c r="B90" i="24"/>
  <c r="F92" i="23"/>
  <c r="AG91" i="23"/>
  <c r="AH91" i="23"/>
  <c r="E91" i="23"/>
  <c r="D91" i="23" s="1"/>
  <c r="AJ91" i="23"/>
  <c r="AI91" i="23" s="1"/>
  <c r="O91" i="24"/>
  <c r="N91" i="24" s="1"/>
  <c r="E91" i="24"/>
  <c r="D91" i="24" s="1"/>
  <c r="F92" i="24"/>
  <c r="L91" i="24"/>
  <c r="M91" i="24"/>
  <c r="A90" i="23"/>
  <c r="A91" i="24" l="1"/>
  <c r="A91" i="23"/>
  <c r="B91" i="23"/>
  <c r="B91" i="24"/>
  <c r="AJ92" i="23"/>
  <c r="AI92" i="23" s="1"/>
  <c r="AH92" i="23"/>
  <c r="F93" i="23"/>
  <c r="E92" i="23"/>
  <c r="D92" i="23" s="1"/>
  <c r="AG92" i="23"/>
  <c r="F93" i="24"/>
  <c r="E92" i="24"/>
  <c r="D92" i="24" s="1"/>
  <c r="M92" i="24"/>
  <c r="L92" i="24"/>
  <c r="O92" i="24"/>
  <c r="N92" i="24" s="1"/>
  <c r="B92" i="23" l="1"/>
  <c r="A92" i="24"/>
  <c r="B92" i="24"/>
  <c r="A92" i="23"/>
  <c r="AH93" i="23"/>
  <c r="AJ93" i="23"/>
  <c r="AI93" i="23" s="1"/>
  <c r="AG93" i="23"/>
  <c r="E93" i="23"/>
  <c r="D93" i="23" s="1"/>
  <c r="F94" i="23"/>
  <c r="E93" i="24"/>
  <c r="D93" i="24" s="1"/>
  <c r="L93" i="24"/>
  <c r="F94" i="24"/>
  <c r="M93" i="24"/>
  <c r="O93" i="24"/>
  <c r="N93" i="24" s="1"/>
  <c r="B93" i="24" l="1"/>
  <c r="B93" i="23"/>
  <c r="AJ94" i="23"/>
  <c r="AI94" i="23" s="1"/>
  <c r="E94" i="23"/>
  <c r="D94" i="23" s="1"/>
  <c r="F95" i="23"/>
  <c r="AG94" i="23"/>
  <c r="AH94" i="23"/>
  <c r="A93" i="24"/>
  <c r="A93" i="23"/>
  <c r="M94" i="24"/>
  <c r="O94" i="24"/>
  <c r="N94" i="24" s="1"/>
  <c r="E94" i="24"/>
  <c r="D94" i="24" s="1"/>
  <c r="L94" i="24"/>
  <c r="F95" i="24"/>
  <c r="B94" i="24" l="1"/>
  <c r="B94" i="23"/>
  <c r="E95" i="24"/>
  <c r="D95" i="24" s="1"/>
  <c r="M95" i="24"/>
  <c r="O95" i="24"/>
  <c r="N95" i="24" s="1"/>
  <c r="L95" i="24"/>
  <c r="F96" i="24"/>
  <c r="A94" i="23"/>
  <c r="A94" i="24"/>
  <c r="AJ95" i="23"/>
  <c r="AI95" i="23" s="1"/>
  <c r="E95" i="23"/>
  <c r="D95" i="23" s="1"/>
  <c r="AG95" i="23"/>
  <c r="F96" i="23"/>
  <c r="AH95" i="23"/>
  <c r="B95" i="24" l="1"/>
  <c r="A95" i="24"/>
  <c r="B95" i="23"/>
  <c r="A95" i="23"/>
  <c r="E96" i="24"/>
  <c r="D96" i="24" s="1"/>
  <c r="M96" i="24"/>
  <c r="L96" i="24"/>
  <c r="F97" i="24"/>
  <c r="O96" i="24"/>
  <c r="N96" i="24" s="1"/>
  <c r="F97" i="23"/>
  <c r="AH96" i="23"/>
  <c r="AJ96" i="23"/>
  <c r="AI96" i="23" s="1"/>
  <c r="AG96" i="23"/>
  <c r="E96" i="23"/>
  <c r="D96" i="23" s="1"/>
  <c r="B96" i="23" l="1"/>
  <c r="A96" i="24"/>
  <c r="A96" i="23"/>
  <c r="B96" i="24"/>
  <c r="E97" i="24"/>
  <c r="D97" i="24" s="1"/>
  <c r="O97" i="24"/>
  <c r="N97" i="24" s="1"/>
  <c r="M97" i="24"/>
  <c r="F98" i="24"/>
  <c r="L97" i="24"/>
  <c r="F98" i="23"/>
  <c r="AH97" i="23"/>
  <c r="D97" i="23"/>
  <c r="AJ97" i="23"/>
  <c r="AI97" i="23" s="1"/>
  <c r="E97" i="23"/>
  <c r="B97" i="23" s="1"/>
  <c r="AG97" i="23"/>
  <c r="A97" i="23" l="1"/>
  <c r="B97" i="24"/>
  <c r="F99" i="23"/>
  <c r="AG98" i="23"/>
  <c r="E98" i="23"/>
  <c r="D98" i="23" s="1"/>
  <c r="AH98" i="23"/>
  <c r="AJ98" i="23"/>
  <c r="AI98" i="23" s="1"/>
  <c r="O98" i="24"/>
  <c r="N98" i="24" s="1"/>
  <c r="F99" i="24"/>
  <c r="L98" i="24"/>
  <c r="E98" i="24"/>
  <c r="D98" i="24" s="1"/>
  <c r="M98" i="24"/>
  <c r="A97" i="24"/>
  <c r="B98" i="23" l="1"/>
  <c r="A98" i="24"/>
  <c r="B98" i="24"/>
  <c r="A98" i="23"/>
  <c r="F100" i="23"/>
  <c r="AG99" i="23"/>
  <c r="AH99" i="23"/>
  <c r="AJ99" i="23"/>
  <c r="AI99" i="23" s="1"/>
  <c r="E99" i="23"/>
  <c r="D99" i="23" s="1"/>
  <c r="E99" i="24"/>
  <c r="D99" i="24" s="1"/>
  <c r="O99" i="24"/>
  <c r="N99" i="24" s="1"/>
  <c r="L99" i="24"/>
  <c r="M99" i="24"/>
  <c r="F100" i="24"/>
  <c r="A99" i="23" l="1"/>
  <c r="B99" i="24"/>
  <c r="B99" i="23"/>
  <c r="A99" i="24"/>
  <c r="AH100" i="23"/>
  <c r="AJ100" i="23"/>
  <c r="AI100" i="23" s="1"/>
  <c r="F101" i="23"/>
  <c r="AG100" i="23"/>
  <c r="E100" i="23"/>
  <c r="D100" i="23" s="1"/>
  <c r="E100" i="24"/>
  <c r="D100" i="24" s="1"/>
  <c r="M100" i="24"/>
  <c r="O100" i="24"/>
  <c r="N100" i="24" s="1"/>
  <c r="F101" i="24"/>
  <c r="L100" i="24"/>
  <c r="B100" i="24" l="1"/>
  <c r="B100" i="23"/>
  <c r="L101" i="24"/>
  <c r="M101" i="24"/>
  <c r="O101" i="24"/>
  <c r="N101" i="24" s="1"/>
  <c r="E101" i="24"/>
  <c r="D101" i="24" s="1"/>
  <c r="F102" i="24"/>
  <c r="E101" i="23"/>
  <c r="D101" i="23" s="1"/>
  <c r="AG101" i="23"/>
  <c r="F102" i="23"/>
  <c r="AH101" i="23"/>
  <c r="AJ101" i="23"/>
  <c r="AI101" i="23" s="1"/>
  <c r="A100" i="23"/>
  <c r="A100" i="24"/>
  <c r="A101" i="23" l="1"/>
  <c r="A101" i="24"/>
  <c r="B101" i="23"/>
  <c r="B101" i="24"/>
  <c r="O102" i="24"/>
  <c r="N102" i="24" s="1"/>
  <c r="M102" i="24"/>
  <c r="F103" i="24"/>
  <c r="E102" i="24"/>
  <c r="D102" i="24" s="1"/>
  <c r="L102" i="24"/>
  <c r="AG102" i="23"/>
  <c r="AH102" i="23"/>
  <c r="AJ102" i="23"/>
  <c r="AI102" i="23" s="1"/>
  <c r="F103" i="23"/>
  <c r="E102" i="23"/>
  <c r="D102" i="23" s="1"/>
  <c r="B102" i="24" l="1"/>
  <c r="B102" i="23"/>
  <c r="M103" i="24"/>
  <c r="O103" i="24"/>
  <c r="N103" i="24" s="1"/>
  <c r="F104" i="24"/>
  <c r="L103" i="24"/>
  <c r="E103" i="24"/>
  <c r="D103" i="24" s="1"/>
  <c r="AG103" i="23"/>
  <c r="AH103" i="23"/>
  <c r="AJ103" i="23"/>
  <c r="AI103" i="23" s="1"/>
  <c r="F104" i="23"/>
  <c r="E103" i="23"/>
  <c r="D103" i="23" s="1"/>
  <c r="A102" i="23"/>
  <c r="A102" i="24"/>
  <c r="A103" i="23" l="1"/>
  <c r="B103" i="23"/>
  <c r="A103" i="24"/>
  <c r="B103" i="24"/>
  <c r="F105" i="23"/>
  <c r="AH104" i="23"/>
  <c r="E104" i="23"/>
  <c r="D104" i="23" s="1"/>
  <c r="AG104" i="23"/>
  <c r="AJ104" i="23"/>
  <c r="AI104" i="23" s="1"/>
  <c r="E104" i="24"/>
  <c r="D104" i="24" s="1"/>
  <c r="O104" i="24"/>
  <c r="N104" i="24" s="1"/>
  <c r="M104" i="24"/>
  <c r="F105" i="24"/>
  <c r="L104" i="24"/>
  <c r="B104" i="23" l="1"/>
  <c r="B104" i="24"/>
  <c r="A104" i="23"/>
  <c r="M105" i="24"/>
  <c r="O105" i="24"/>
  <c r="N105" i="24" s="1"/>
  <c r="F106" i="24"/>
  <c r="L105" i="24"/>
  <c r="E105" i="24"/>
  <c r="D105" i="24" s="1"/>
  <c r="A104" i="24"/>
  <c r="AH105" i="23"/>
  <c r="AG105" i="23"/>
  <c r="E105" i="23"/>
  <c r="D105" i="23" s="1"/>
  <c r="AJ105" i="23"/>
  <c r="AI105" i="23" s="1"/>
  <c r="F106" i="23"/>
  <c r="A105" i="23" l="1"/>
  <c r="A105" i="24"/>
  <c r="B105" i="23"/>
  <c r="B105" i="24"/>
  <c r="M106" i="24"/>
  <c r="O106" i="24"/>
  <c r="N106" i="24" s="1"/>
  <c r="E106" i="24"/>
  <c r="D106" i="24" s="1"/>
  <c r="F107" i="24"/>
  <c r="L106" i="24"/>
  <c r="AJ106" i="23"/>
  <c r="AI106" i="23" s="1"/>
  <c r="AG106" i="23"/>
  <c r="AH106" i="23"/>
  <c r="E106" i="23"/>
  <c r="D106" i="23" s="1"/>
  <c r="F107" i="23"/>
  <c r="B106" i="23" l="1"/>
  <c r="B106" i="24"/>
  <c r="E107" i="23"/>
  <c r="D107" i="23" s="1"/>
  <c r="AG107" i="23"/>
  <c r="AH107" i="23"/>
  <c r="AJ107" i="23"/>
  <c r="AI107" i="23" s="1"/>
  <c r="F108" i="23"/>
  <c r="M107" i="24"/>
  <c r="L107" i="24"/>
  <c r="E107" i="24"/>
  <c r="D107" i="24" s="1"/>
  <c r="O107" i="24"/>
  <c r="N107" i="24" s="1"/>
  <c r="F108" i="24"/>
  <c r="A106" i="24"/>
  <c r="A106" i="23"/>
  <c r="A107" i="23" l="1"/>
  <c r="B107" i="24"/>
  <c r="B107" i="23"/>
  <c r="A107" i="24"/>
  <c r="AJ108" i="23"/>
  <c r="AI108" i="23" s="1"/>
  <c r="AG108" i="23"/>
  <c r="E108" i="23"/>
  <c r="D108" i="23" s="1"/>
  <c r="F109" i="23"/>
  <c r="AH108" i="23"/>
  <c r="E108" i="24"/>
  <c r="D108" i="24" s="1"/>
  <c r="M108" i="24"/>
  <c r="L108" i="24"/>
  <c r="F109" i="24"/>
  <c r="O108" i="24"/>
  <c r="N108" i="24" s="1"/>
  <c r="B108" i="24" l="1"/>
  <c r="B108" i="23"/>
  <c r="E109" i="23"/>
  <c r="D109" i="23" s="1"/>
  <c r="AH109" i="23"/>
  <c r="AJ109" i="23"/>
  <c r="AI109" i="23" s="1"/>
  <c r="F110" i="23"/>
  <c r="AG109" i="23"/>
  <c r="A108" i="24"/>
  <c r="A108" i="23"/>
  <c r="L109" i="24"/>
  <c r="F110" i="24"/>
  <c r="E109" i="24"/>
  <c r="D109" i="24" s="1"/>
  <c r="M109" i="24"/>
  <c r="O109" i="24"/>
  <c r="N109" i="24" s="1"/>
  <c r="A109" i="24" l="1"/>
  <c r="B109" i="23"/>
  <c r="B109" i="24"/>
  <c r="A109" i="23"/>
  <c r="AG110" i="23"/>
  <c r="AH110" i="23"/>
  <c r="AJ110" i="23"/>
  <c r="AI110" i="23" s="1"/>
  <c r="F111" i="23"/>
  <c r="E110" i="23"/>
  <c r="D110" i="23" s="1"/>
  <c r="M110" i="24"/>
  <c r="O110" i="24"/>
  <c r="N110" i="24" s="1"/>
  <c r="F111" i="24"/>
  <c r="L110" i="24"/>
  <c r="E110" i="24"/>
  <c r="D110" i="24" s="1"/>
  <c r="B110" i="24" l="1"/>
  <c r="B110" i="23"/>
  <c r="A110" i="24"/>
  <c r="AH111" i="23"/>
  <c r="AJ111" i="23"/>
  <c r="AI111" i="23"/>
  <c r="AG111" i="23"/>
  <c r="F112" i="23"/>
  <c r="E111" i="23"/>
  <c r="D111" i="23" s="1"/>
  <c r="E111" i="24"/>
  <c r="D111" i="24" s="1"/>
  <c r="L111" i="24"/>
  <c r="F112" i="24"/>
  <c r="M111" i="24"/>
  <c r="O111" i="24"/>
  <c r="N111" i="24" s="1"/>
  <c r="A110" i="23"/>
  <c r="A111" i="24" l="1"/>
  <c r="B111" i="23"/>
  <c r="B111" i="24"/>
  <c r="A111" i="23"/>
  <c r="F113" i="23"/>
  <c r="AG112" i="23"/>
  <c r="E112" i="23"/>
  <c r="D112" i="23" s="1"/>
  <c r="AH112" i="23"/>
  <c r="AJ112" i="23"/>
  <c r="AI112" i="23" s="1"/>
  <c r="O112" i="24"/>
  <c r="N112" i="24" s="1"/>
  <c r="M112" i="24"/>
  <c r="L112" i="24"/>
  <c r="E112" i="24"/>
  <c r="D112" i="24" s="1"/>
  <c r="F113" i="24"/>
  <c r="A112" i="23" l="1"/>
  <c r="B112" i="23"/>
  <c r="B112" i="24"/>
  <c r="A112" i="24"/>
  <c r="F114" i="24"/>
  <c r="M113" i="24"/>
  <c r="E113" i="24"/>
  <c r="B113" i="24" s="1"/>
  <c r="O113" i="24"/>
  <c r="N113" i="24" s="1"/>
  <c r="L113" i="24"/>
  <c r="E113" i="23"/>
  <c r="D113" i="23" s="1"/>
  <c r="F114" i="23"/>
  <c r="AH113" i="23"/>
  <c r="AG113" i="23"/>
  <c r="AJ113" i="23"/>
  <c r="AI113" i="23" s="1"/>
  <c r="A113" i="23" l="1"/>
  <c r="B113" i="23"/>
  <c r="D113" i="24"/>
  <c r="B114" i="23"/>
  <c r="A113" i="24"/>
  <c r="E114" i="24"/>
  <c r="D114" i="24" s="1"/>
  <c r="L114" i="24"/>
  <c r="F115" i="24"/>
  <c r="O114" i="24"/>
  <c r="N114" i="24" s="1"/>
  <c r="M114" i="24"/>
  <c r="AJ114" i="23"/>
  <c r="AI114" i="23" s="1"/>
  <c r="F115" i="23"/>
  <c r="E114" i="23"/>
  <c r="D114" i="23" s="1"/>
  <c r="AH114" i="23"/>
  <c r="AG114" i="23"/>
  <c r="A114" i="24" l="1"/>
  <c r="B114" i="24"/>
  <c r="E115" i="24"/>
  <c r="D115" i="24" s="1"/>
  <c r="M115" i="24"/>
  <c r="O115" i="24"/>
  <c r="N115" i="24" s="1"/>
  <c r="F116" i="24"/>
  <c r="L115" i="24"/>
  <c r="AG115" i="23"/>
  <c r="AJ115" i="23"/>
  <c r="AI115" i="23" s="1"/>
  <c r="F116" i="23"/>
  <c r="E115" i="23"/>
  <c r="D115" i="23" s="1"/>
  <c r="AH115" i="23"/>
  <c r="A114" i="23"/>
  <c r="B115" i="24" l="1"/>
  <c r="B115" i="23"/>
  <c r="A115" i="24"/>
  <c r="O116" i="24"/>
  <c r="N116" i="24" s="1"/>
  <c r="L116" i="24"/>
  <c r="F117" i="24"/>
  <c r="M116" i="24"/>
  <c r="E116" i="24"/>
  <c r="D116" i="24" s="1"/>
  <c r="AH116" i="23"/>
  <c r="AJ116" i="23"/>
  <c r="AI116" i="23" s="1"/>
  <c r="E116" i="23"/>
  <c r="D116" i="23" s="1"/>
  <c r="F117" i="23"/>
  <c r="AG116" i="23"/>
  <c r="A115" i="23"/>
  <c r="B116" i="23" l="1"/>
  <c r="A116" i="23"/>
  <c r="B116" i="24"/>
  <c r="AH117" i="23"/>
  <c r="AG117" i="23"/>
  <c r="E117" i="23"/>
  <c r="D117" i="23" s="1"/>
  <c r="F118" i="23"/>
  <c r="AJ117" i="23"/>
  <c r="AI117" i="23" s="1"/>
  <c r="F118" i="24"/>
  <c r="O117" i="24"/>
  <c r="N117" i="24" s="1"/>
  <c r="L117" i="24"/>
  <c r="E117" i="24"/>
  <c r="D117" i="24" s="1"/>
  <c r="M117" i="24"/>
  <c r="A116" i="24"/>
  <c r="B117" i="24" l="1"/>
  <c r="B117" i="23"/>
  <c r="O118" i="24"/>
  <c r="N118" i="24" s="1"/>
  <c r="F119" i="24"/>
  <c r="L118" i="24"/>
  <c r="M118" i="24"/>
  <c r="E118" i="24"/>
  <c r="D118" i="24" s="1"/>
  <c r="F119" i="23"/>
  <c r="AH118" i="23"/>
  <c r="AG118" i="23"/>
  <c r="E118" i="23"/>
  <c r="D118" i="23" s="1"/>
  <c r="AJ118" i="23"/>
  <c r="AI118" i="23" s="1"/>
  <c r="A117" i="23"/>
  <c r="A117" i="24"/>
  <c r="B118" i="23" l="1"/>
  <c r="A118" i="23"/>
  <c r="B118" i="24"/>
  <c r="A118" i="24"/>
  <c r="M119" i="24"/>
  <c r="O119" i="24"/>
  <c r="N119" i="24" s="1"/>
  <c r="F120" i="24"/>
  <c r="L119" i="24"/>
  <c r="E119" i="24"/>
  <c r="D119" i="24" s="1"/>
  <c r="AG119" i="23"/>
  <c r="E119" i="23"/>
  <c r="D119" i="23" s="1"/>
  <c r="F120" i="23"/>
  <c r="AJ119" i="23"/>
  <c r="AI119" i="23" s="1"/>
  <c r="AH119" i="23"/>
  <c r="A119" i="24" l="1"/>
  <c r="B119" i="24"/>
  <c r="B119" i="23"/>
  <c r="B120" i="24"/>
  <c r="A119" i="23"/>
  <c r="F121" i="24"/>
  <c r="M120" i="24"/>
  <c r="O120" i="24"/>
  <c r="N120" i="24" s="1"/>
  <c r="E120" i="24"/>
  <c r="D120" i="24" s="1"/>
  <c r="L120" i="24"/>
  <c r="E120" i="23"/>
  <c r="D120" i="23" s="1"/>
  <c r="AG120" i="23"/>
  <c r="F121" i="23"/>
  <c r="AH120" i="23"/>
  <c r="AJ120" i="23"/>
  <c r="AI120" i="23" s="1"/>
  <c r="A120" i="23" l="1"/>
  <c r="B120" i="23"/>
  <c r="A120" i="24"/>
  <c r="F122" i="23"/>
  <c r="AH121" i="23"/>
  <c r="AG121" i="23"/>
  <c r="E121" i="23"/>
  <c r="D121" i="23" s="1"/>
  <c r="AJ121" i="23"/>
  <c r="AI121" i="23" s="1"/>
  <c r="O121" i="24"/>
  <c r="N121" i="24" s="1"/>
  <c r="F122" i="24"/>
  <c r="E121" i="24"/>
  <c r="D121" i="24" s="1"/>
  <c r="M121" i="24"/>
  <c r="L121" i="24"/>
  <c r="A121" i="23" l="1"/>
  <c r="A121" i="24"/>
  <c r="B121" i="23"/>
  <c r="B121" i="24"/>
  <c r="AJ122" i="23"/>
  <c r="AI122" i="23" s="1"/>
  <c r="AG122" i="23"/>
  <c r="F123" i="23"/>
  <c r="AH122" i="23"/>
  <c r="E122" i="23"/>
  <c r="D122" i="23" s="1"/>
  <c r="L122" i="24"/>
  <c r="M122" i="24"/>
  <c r="E122" i="24"/>
  <c r="D122" i="24" s="1"/>
  <c r="O122" i="24"/>
  <c r="N122" i="24" s="1"/>
  <c r="F123" i="24"/>
  <c r="B122" i="23" l="1"/>
  <c r="B122" i="24"/>
  <c r="A122" i="23"/>
  <c r="E123" i="24"/>
  <c r="D123" i="24" s="1"/>
  <c r="M123" i="24"/>
  <c r="O123" i="24"/>
  <c r="N123" i="24" s="1"/>
  <c r="F124" i="24"/>
  <c r="L123" i="24"/>
  <c r="AJ123" i="23"/>
  <c r="AI123" i="23"/>
  <c r="F124" i="23"/>
  <c r="E123" i="23"/>
  <c r="D123" i="23" s="1"/>
  <c r="AG123" i="23"/>
  <c r="AH123" i="23"/>
  <c r="A122" i="24"/>
  <c r="B123" i="24" l="1"/>
  <c r="B123" i="23"/>
  <c r="A123" i="23"/>
  <c r="L124" i="24"/>
  <c r="E124" i="24"/>
  <c r="D124" i="24" s="1"/>
  <c r="F125" i="24"/>
  <c r="O124" i="24"/>
  <c r="N124" i="24" s="1"/>
  <c r="M124" i="24"/>
  <c r="A123" i="24"/>
  <c r="AJ124" i="23"/>
  <c r="AI124" i="23" s="1"/>
  <c r="F125" i="23"/>
  <c r="AG124" i="23"/>
  <c r="E124" i="23"/>
  <c r="D124" i="23" s="1"/>
  <c r="AH124" i="23"/>
  <c r="B124" i="24" l="1"/>
  <c r="B124" i="23"/>
  <c r="A124" i="23"/>
  <c r="M125" i="24"/>
  <c r="F126" i="24"/>
  <c r="O125" i="24"/>
  <c r="N125" i="24" s="1"/>
  <c r="E125" i="24"/>
  <c r="D125" i="24" s="1"/>
  <c r="L125" i="24"/>
  <c r="AH125" i="23"/>
  <c r="AJ125" i="23"/>
  <c r="AI125" i="23" s="1"/>
  <c r="F126" i="23"/>
  <c r="AG125" i="23"/>
  <c r="E125" i="23"/>
  <c r="D125" i="23" s="1"/>
  <c r="A124" i="24"/>
  <c r="A125" i="23" l="1"/>
  <c r="A125" i="24"/>
  <c r="B125" i="23"/>
  <c r="B125" i="24"/>
  <c r="AJ126" i="23"/>
  <c r="AI126" i="23" s="1"/>
  <c r="E126" i="23"/>
  <c r="D126" i="23" s="1"/>
  <c r="AG126" i="23"/>
  <c r="F127" i="23"/>
  <c r="AH126" i="23"/>
  <c r="L126" i="24"/>
  <c r="M126" i="24"/>
  <c r="O126" i="24"/>
  <c r="N126" i="24" s="1"/>
  <c r="E126" i="24"/>
  <c r="D126" i="24" s="1"/>
  <c r="F127" i="24"/>
  <c r="B126" i="24" l="1"/>
  <c r="B126" i="23"/>
  <c r="M127" i="24"/>
  <c r="O127" i="24"/>
  <c r="N127" i="24" s="1"/>
  <c r="L127" i="24"/>
  <c r="F128" i="24"/>
  <c r="E127" i="24"/>
  <c r="D127" i="24" s="1"/>
  <c r="AG127" i="23"/>
  <c r="AH127" i="23"/>
  <c r="AJ127" i="23"/>
  <c r="AI127" i="23" s="1"/>
  <c r="E127" i="23"/>
  <c r="D127" i="23" s="1"/>
  <c r="F128" i="23"/>
  <c r="A126" i="23"/>
  <c r="A126" i="24"/>
  <c r="A127" i="23" l="1"/>
  <c r="B127" i="24"/>
  <c r="A127" i="24"/>
  <c r="B127" i="23"/>
  <c r="F129" i="23"/>
  <c r="AG128" i="23"/>
  <c r="AH128" i="23"/>
  <c r="AJ128" i="23"/>
  <c r="AI128" i="23" s="1"/>
  <c r="E128" i="23"/>
  <c r="D128" i="23" s="1"/>
  <c r="M128" i="24"/>
  <c r="F129" i="24"/>
  <c r="L128" i="24"/>
  <c r="O128" i="24"/>
  <c r="N128" i="24" s="1"/>
  <c r="E128" i="24"/>
  <c r="D128" i="24" s="1"/>
  <c r="B128" i="23" l="1"/>
  <c r="B128" i="24"/>
  <c r="A128" i="23"/>
  <c r="AJ129" i="23"/>
  <c r="AI129" i="23" s="1"/>
  <c r="F130" i="23"/>
  <c r="AG129" i="23"/>
  <c r="E129" i="23"/>
  <c r="D129" i="23" s="1"/>
  <c r="AH129" i="23"/>
  <c r="A128" i="24"/>
  <c r="E129" i="24"/>
  <c r="D129" i="24" s="1"/>
  <c r="F130" i="24"/>
  <c r="L129" i="24"/>
  <c r="M129" i="24"/>
  <c r="O129" i="24"/>
  <c r="N129" i="24" s="1"/>
  <c r="A129" i="24" l="1"/>
  <c r="B129" i="24"/>
  <c r="B129" i="23"/>
  <c r="A129" i="23"/>
  <c r="AJ130" i="23"/>
  <c r="AI130" i="23" s="1"/>
  <c r="AG130" i="23"/>
  <c r="E130" i="23"/>
  <c r="D130" i="23" s="1"/>
  <c r="F131" i="23"/>
  <c r="AH130" i="23"/>
  <c r="L130" i="24"/>
  <c r="M130" i="24"/>
  <c r="O130" i="24"/>
  <c r="N130" i="24" s="1"/>
  <c r="E130" i="24"/>
  <c r="D130" i="24" s="1"/>
  <c r="F131" i="24"/>
  <c r="B130" i="23" l="1"/>
  <c r="A130" i="24"/>
  <c r="B130" i="24"/>
  <c r="F132" i="23"/>
  <c r="AG131" i="23"/>
  <c r="E131" i="23"/>
  <c r="D131" i="23" s="1"/>
  <c r="AH131" i="23"/>
  <c r="AJ131" i="23"/>
  <c r="AI131" i="23" s="1"/>
  <c r="E131" i="24"/>
  <c r="D131" i="24" s="1"/>
  <c r="M131" i="24"/>
  <c r="O131" i="24"/>
  <c r="N131" i="24" s="1"/>
  <c r="F132" i="24"/>
  <c r="L131" i="24"/>
  <c r="A130" i="23"/>
  <c r="A131" i="23" l="1"/>
  <c r="B131" i="23"/>
  <c r="B131" i="24"/>
  <c r="E132" i="24"/>
  <c r="D132" i="24" s="1"/>
  <c r="M132" i="24"/>
  <c r="O132" i="24"/>
  <c r="N132" i="24" s="1"/>
  <c r="F133" i="24"/>
  <c r="L132" i="24"/>
  <c r="F133" i="23"/>
  <c r="E132" i="23"/>
  <c r="D132" i="23" s="1"/>
  <c r="AJ132" i="23"/>
  <c r="AI132" i="23" s="1"/>
  <c r="AH132" i="23"/>
  <c r="AG132" i="23"/>
  <c r="A131" i="24"/>
  <c r="B132" i="23" l="1"/>
  <c r="B132" i="24"/>
  <c r="AH133" i="23"/>
  <c r="AJ133" i="23"/>
  <c r="AI133" i="23" s="1"/>
  <c r="F134" i="23"/>
  <c r="E133" i="23"/>
  <c r="D133" i="23" s="1"/>
  <c r="AG133" i="23"/>
  <c r="A132" i="23"/>
  <c r="M133" i="24"/>
  <c r="F134" i="24"/>
  <c r="O133" i="24"/>
  <c r="N133" i="24" s="1"/>
  <c r="E133" i="24"/>
  <c r="D133" i="24" s="1"/>
  <c r="L133" i="24"/>
  <c r="A132" i="24"/>
  <c r="B133" i="23" l="1"/>
  <c r="A133" i="23"/>
  <c r="B133" i="24"/>
  <c r="A133" i="24"/>
  <c r="F135" i="23"/>
  <c r="AG134" i="23"/>
  <c r="AH134" i="23"/>
  <c r="AJ134" i="23"/>
  <c r="AI134" i="23" s="1"/>
  <c r="E134" i="23"/>
  <c r="D134" i="23" s="1"/>
  <c r="L134" i="24"/>
  <c r="O134" i="24"/>
  <c r="N134" i="24" s="1"/>
  <c r="F135" i="24"/>
  <c r="M134" i="24"/>
  <c r="E134" i="24"/>
  <c r="D134" i="24" s="1"/>
  <c r="B134" i="23" l="1"/>
  <c r="B134" i="24"/>
  <c r="A134" i="24"/>
  <c r="A134" i="23"/>
  <c r="F136" i="24"/>
  <c r="M135" i="24"/>
  <c r="L135" i="24"/>
  <c r="E135" i="24"/>
  <c r="D135" i="24" s="1"/>
  <c r="O135" i="24"/>
  <c r="N135" i="24" s="1"/>
  <c r="F136" i="23"/>
  <c r="E135" i="23"/>
  <c r="D135" i="23" s="1"/>
  <c r="AJ135" i="23"/>
  <c r="AI135" i="23" s="1"/>
  <c r="AG135" i="23"/>
  <c r="AH135" i="23"/>
  <c r="A135" i="24" l="1"/>
  <c r="B135" i="24"/>
  <c r="B135" i="23"/>
  <c r="A135" i="23"/>
  <c r="L136" i="24"/>
  <c r="M136" i="24"/>
  <c r="O136" i="24"/>
  <c r="N136" i="24" s="1"/>
  <c r="F137" i="24"/>
  <c r="E136" i="24"/>
  <c r="D136" i="24" s="1"/>
  <c r="AJ136" i="23"/>
  <c r="AI136" i="23" s="1"/>
  <c r="E136" i="23"/>
  <c r="D136" i="23" s="1"/>
  <c r="AG136" i="23"/>
  <c r="F137" i="23"/>
  <c r="AH136" i="23"/>
  <c r="B136" i="24" l="1"/>
  <c r="B136" i="23"/>
  <c r="A136" i="23"/>
  <c r="F138" i="23"/>
  <c r="E137" i="23"/>
  <c r="D137" i="23" s="1"/>
  <c r="AH137" i="23"/>
  <c r="AJ137" i="23"/>
  <c r="AI137" i="23" s="1"/>
  <c r="AG137" i="23"/>
  <c r="F138" i="24"/>
  <c r="M137" i="24"/>
  <c r="O137" i="24"/>
  <c r="N137" i="24" s="1"/>
  <c r="E137" i="24"/>
  <c r="B137" i="24" s="1"/>
  <c r="L137" i="24"/>
  <c r="D137" i="24"/>
  <c r="A136" i="24"/>
  <c r="B137" i="23" l="1"/>
  <c r="M138" i="24"/>
  <c r="O138" i="24"/>
  <c r="N138" i="24" s="1"/>
  <c r="L138" i="24"/>
  <c r="F139" i="24"/>
  <c r="E138" i="24"/>
  <c r="D138" i="24" s="1"/>
  <c r="A137" i="23"/>
  <c r="E138" i="23"/>
  <c r="D138" i="23" s="1"/>
  <c r="F139" i="23"/>
  <c r="AH138" i="23"/>
  <c r="AJ138" i="23"/>
  <c r="AI138" i="23" s="1"/>
  <c r="AG138" i="23"/>
  <c r="A137" i="24"/>
  <c r="A138" i="23" l="1"/>
  <c r="B138" i="23"/>
  <c r="B138" i="24"/>
  <c r="A138" i="24"/>
  <c r="O139" i="24"/>
  <c r="N139" i="24" s="1"/>
  <c r="L139" i="24"/>
  <c r="E139" i="24"/>
  <c r="D139" i="24" s="1"/>
  <c r="M139" i="24"/>
  <c r="F140" i="24"/>
  <c r="AJ139" i="23"/>
  <c r="AI139" i="23" s="1"/>
  <c r="F140" i="23"/>
  <c r="E139" i="23"/>
  <c r="D139" i="23" s="1"/>
  <c r="AH139" i="23"/>
  <c r="AG139" i="23"/>
  <c r="B139" i="23" l="1"/>
  <c r="B139" i="24"/>
  <c r="M140" i="24"/>
  <c r="O140" i="24"/>
  <c r="N140" i="24" s="1"/>
  <c r="F141" i="24"/>
  <c r="L140" i="24"/>
  <c r="E140" i="24"/>
  <c r="D140" i="24" s="1"/>
  <c r="A139" i="23"/>
  <c r="A139" i="24"/>
  <c r="E140" i="23"/>
  <c r="D140" i="23" s="1"/>
  <c r="AG140" i="23"/>
  <c r="AH140" i="23"/>
  <c r="AJ140" i="23"/>
  <c r="AI140" i="23" s="1"/>
  <c r="F141" i="23"/>
  <c r="A140" i="24" l="1"/>
  <c r="B140" i="23"/>
  <c r="A140" i="23"/>
  <c r="B140" i="24"/>
  <c r="AJ141" i="23"/>
  <c r="AI141" i="23" s="1"/>
  <c r="AG141" i="23"/>
  <c r="F142" i="23"/>
  <c r="E141" i="23"/>
  <c r="D141" i="23" s="1"/>
  <c r="AH141" i="23"/>
  <c r="M141" i="24"/>
  <c r="O141" i="24"/>
  <c r="N141" i="24" s="1"/>
  <c r="E141" i="24"/>
  <c r="D141" i="24" s="1"/>
  <c r="F142" i="24"/>
  <c r="L141" i="24"/>
  <c r="A141" i="24" l="1"/>
  <c r="B141" i="24"/>
  <c r="B141" i="23"/>
  <c r="O142" i="24"/>
  <c r="N142" i="24" s="1"/>
  <c r="F143" i="24"/>
  <c r="L142" i="24"/>
  <c r="E142" i="24"/>
  <c r="D142" i="24" s="1"/>
  <c r="M142" i="24"/>
  <c r="AG142" i="23"/>
  <c r="AH142" i="23"/>
  <c r="AJ142" i="23"/>
  <c r="AI142" i="23" s="1"/>
  <c r="F143" i="23"/>
  <c r="E142" i="23"/>
  <c r="D142" i="23" s="1"/>
  <c r="A141" i="23"/>
  <c r="B142" i="24" l="1"/>
  <c r="A142" i="23"/>
  <c r="B142" i="23"/>
  <c r="A142" i="24"/>
  <c r="M143" i="24"/>
  <c r="O143" i="24"/>
  <c r="N143" i="24" s="1"/>
  <c r="F144" i="24"/>
  <c r="L143" i="24"/>
  <c r="E143" i="24"/>
  <c r="D143" i="24" s="1"/>
  <c r="F144" i="23"/>
  <c r="AH143" i="23"/>
  <c r="AJ143" i="23"/>
  <c r="AI143" i="23" s="1"/>
  <c r="E143" i="23"/>
  <c r="D143" i="23" s="1"/>
  <c r="AG143" i="23"/>
  <c r="B143" i="23" l="1"/>
  <c r="B143" i="24"/>
  <c r="E144" i="24"/>
  <c r="D144" i="24" s="1"/>
  <c r="M144" i="24"/>
  <c r="O144" i="24"/>
  <c r="N144" i="24" s="1"/>
  <c r="F145" i="24"/>
  <c r="L144" i="24"/>
  <c r="A143" i="23"/>
  <c r="A143" i="24"/>
  <c r="AJ144" i="23"/>
  <c r="AI144" i="23" s="1"/>
  <c r="F145" i="23"/>
  <c r="E144" i="23"/>
  <c r="D144" i="23" s="1"/>
  <c r="AG144" i="23"/>
  <c r="AH144" i="23"/>
  <c r="B144" i="24" l="1"/>
  <c r="B144" i="23"/>
  <c r="A144" i="24"/>
  <c r="A144" i="23"/>
  <c r="M145" i="24"/>
  <c r="O145" i="24"/>
  <c r="N145" i="24" s="1"/>
  <c r="L145" i="24"/>
  <c r="E145" i="24"/>
  <c r="D145" i="24" s="1"/>
  <c r="F146" i="24"/>
  <c r="F146" i="23"/>
  <c r="AH145" i="23"/>
  <c r="AJ145" i="23"/>
  <c r="AI145" i="23" s="1"/>
  <c r="AG145" i="23"/>
  <c r="E145" i="23"/>
  <c r="D145" i="23" s="1"/>
  <c r="B145" i="23" l="1"/>
  <c r="A145" i="24"/>
  <c r="A145" i="23"/>
  <c r="B145" i="24"/>
  <c r="L146" i="24"/>
  <c r="E146" i="24"/>
  <c r="D146" i="24" s="1"/>
  <c r="M146" i="24"/>
  <c r="O146" i="24"/>
  <c r="N146" i="24" s="1"/>
  <c r="F147" i="24"/>
  <c r="AJ146" i="23"/>
  <c r="AI146" i="23" s="1"/>
  <c r="F147" i="23"/>
  <c r="AG146" i="23"/>
  <c r="E146" i="23"/>
  <c r="D146" i="23" s="1"/>
  <c r="AH146" i="23"/>
  <c r="B146" i="24" l="1"/>
  <c r="A146" i="24"/>
  <c r="B146" i="23"/>
  <c r="O147" i="24"/>
  <c r="N147" i="24" s="1"/>
  <c r="F148" i="24"/>
  <c r="L147" i="24"/>
  <c r="E147" i="24"/>
  <c r="D147" i="24" s="1"/>
  <c r="M147" i="24"/>
  <c r="A146" i="23"/>
  <c r="AH147" i="23"/>
  <c r="AG147" i="23"/>
  <c r="AJ147" i="23"/>
  <c r="AI147" i="23" s="1"/>
  <c r="F148" i="23"/>
  <c r="E147" i="23"/>
  <c r="D147" i="23" s="1"/>
  <c r="B147" i="23" l="1"/>
  <c r="A147" i="23"/>
  <c r="B147" i="24"/>
  <c r="AH148" i="23"/>
  <c r="AJ148" i="23"/>
  <c r="AI148" i="23" s="1"/>
  <c r="E148" i="23"/>
  <c r="D148" i="23" s="1"/>
  <c r="AG148" i="23"/>
  <c r="F149" i="23"/>
  <c r="A147" i="24"/>
  <c r="L148" i="24"/>
  <c r="M148" i="24"/>
  <c r="O148" i="24"/>
  <c r="N148" i="24" s="1"/>
  <c r="E148" i="24"/>
  <c r="D148" i="24" s="1"/>
  <c r="F149" i="24"/>
  <c r="B148" i="24" l="1"/>
  <c r="B148" i="23"/>
  <c r="A148" i="23"/>
  <c r="AG149" i="23"/>
  <c r="AH149" i="23"/>
  <c r="AJ149" i="23"/>
  <c r="AI149" i="23" s="1"/>
  <c r="E149" i="23"/>
  <c r="D149" i="23" s="1"/>
  <c r="F150" i="23"/>
  <c r="M149" i="24"/>
  <c r="O149" i="24"/>
  <c r="N149" i="24" s="1"/>
  <c r="L149" i="24"/>
  <c r="E149" i="24"/>
  <c r="D149" i="24" s="1"/>
  <c r="F150" i="24"/>
  <c r="A148" i="24"/>
  <c r="B149" i="23" l="1"/>
  <c r="B149" i="24"/>
  <c r="A149" i="23"/>
  <c r="M150" i="24"/>
  <c r="O150" i="24"/>
  <c r="N150" i="24" s="1"/>
  <c r="F151" i="24"/>
  <c r="L150" i="24"/>
  <c r="E150" i="24"/>
  <c r="D150" i="24" s="1"/>
  <c r="E150" i="23"/>
  <c r="D150" i="23" s="1"/>
  <c r="AH150" i="23"/>
  <c r="AJ150" i="23"/>
  <c r="AI150" i="23" s="1"/>
  <c r="AG150" i="23"/>
  <c r="F151" i="23"/>
  <c r="A149" i="24"/>
  <c r="B150" i="23" l="1"/>
  <c r="A150" i="24"/>
  <c r="B150" i="24"/>
  <c r="F152" i="23"/>
  <c r="AG151" i="23"/>
  <c r="AH151" i="23"/>
  <c r="AJ151" i="23"/>
  <c r="AI151" i="23" s="1"/>
  <c r="E151" i="23"/>
  <c r="D151" i="23" s="1"/>
  <c r="A150" i="23"/>
  <c r="F152" i="24"/>
  <c r="L151" i="24"/>
  <c r="M151" i="24"/>
  <c r="O151" i="24"/>
  <c r="N151" i="24" s="1"/>
  <c r="E151" i="24"/>
  <c r="D151" i="24" s="1"/>
  <c r="A151" i="23" l="1"/>
  <c r="A151" i="24"/>
  <c r="B151" i="23"/>
  <c r="B151" i="24"/>
  <c r="AH152" i="23"/>
  <c r="AJ152" i="23"/>
  <c r="AI152" i="23" s="1"/>
  <c r="E152" i="23"/>
  <c r="B152" i="23" s="1"/>
  <c r="F153" i="23"/>
  <c r="AG152" i="23"/>
  <c r="M152" i="24"/>
  <c r="O152" i="24"/>
  <c r="N152" i="24" s="1"/>
  <c r="F153" i="24"/>
  <c r="L152" i="24"/>
  <c r="E152" i="24"/>
  <c r="D152" i="24" s="1"/>
  <c r="D152" i="23" l="1"/>
  <c r="B152" i="24"/>
  <c r="A152" i="24"/>
  <c r="A152" i="23"/>
  <c r="E153" i="23"/>
  <c r="D153" i="23" s="1"/>
  <c r="AG153" i="23"/>
  <c r="F154" i="23"/>
  <c r="AH153" i="23"/>
  <c r="AJ153" i="23"/>
  <c r="AI153" i="23" s="1"/>
  <c r="M153" i="24"/>
  <c r="O153" i="24"/>
  <c r="N153" i="24" s="1"/>
  <c r="F154" i="24"/>
  <c r="L153" i="24"/>
  <c r="E153" i="24"/>
  <c r="D153" i="24" s="1"/>
  <c r="B153" i="23" l="1"/>
  <c r="B153" i="24"/>
  <c r="A153" i="23"/>
  <c r="AJ154" i="23"/>
  <c r="AI154" i="23" s="1"/>
  <c r="AG154" i="23"/>
  <c r="E154" i="23"/>
  <c r="D154" i="23" s="1"/>
  <c r="AH154" i="23"/>
  <c r="F155" i="23"/>
  <c r="F155" i="24"/>
  <c r="L154" i="24"/>
  <c r="M154" i="24"/>
  <c r="O154" i="24"/>
  <c r="N154" i="24" s="1"/>
  <c r="E154" i="24"/>
  <c r="D154" i="24" s="1"/>
  <c r="A153" i="24"/>
  <c r="B154" i="23" l="1"/>
  <c r="B154" i="24"/>
  <c r="A154" i="24"/>
  <c r="A154" i="23"/>
  <c r="AH155" i="23"/>
  <c r="AJ155" i="23"/>
  <c r="AI155" i="23" s="1"/>
  <c r="F156" i="23"/>
  <c r="E155" i="23"/>
  <c r="D155" i="23" s="1"/>
  <c r="AG155" i="23"/>
  <c r="F156" i="24"/>
  <c r="L155" i="24"/>
  <c r="E155" i="24"/>
  <c r="D155" i="24" s="1"/>
  <c r="M155" i="24"/>
  <c r="O155" i="24"/>
  <c r="N155" i="24" s="1"/>
  <c r="B155" i="23" l="1"/>
  <c r="A155" i="23"/>
  <c r="B155" i="24"/>
  <c r="E156" i="24"/>
  <c r="D156" i="24" s="1"/>
  <c r="L156" i="24"/>
  <c r="M156" i="24"/>
  <c r="O156" i="24"/>
  <c r="N156" i="24" s="1"/>
  <c r="F157" i="24"/>
  <c r="AG156" i="23"/>
  <c r="AH156" i="23"/>
  <c r="E156" i="23"/>
  <c r="D156" i="23" s="1"/>
  <c r="AJ156" i="23"/>
  <c r="AI156" i="23" s="1"/>
  <c r="F157" i="23"/>
  <c r="A155" i="24"/>
  <c r="A156" i="23" l="1"/>
  <c r="B156" i="23"/>
  <c r="A156" i="24"/>
  <c r="B156" i="24"/>
  <c r="M157" i="24"/>
  <c r="O157" i="24"/>
  <c r="N157" i="24" s="1"/>
  <c r="L157" i="24"/>
  <c r="E157" i="24"/>
  <c r="D157" i="24" s="1"/>
  <c r="F158" i="24"/>
  <c r="AG157" i="23"/>
  <c r="AH157" i="23"/>
  <c r="AJ157" i="23"/>
  <c r="AI157" i="23" s="1"/>
  <c r="F158" i="23"/>
  <c r="E157" i="23"/>
  <c r="D157" i="23" s="1"/>
  <c r="A157" i="24" l="1"/>
  <c r="B157" i="23"/>
  <c r="B157" i="24"/>
  <c r="F159" i="24"/>
  <c r="L158" i="24"/>
  <c r="E158" i="24"/>
  <c r="D158" i="24" s="1"/>
  <c r="M158" i="24"/>
  <c r="O158" i="24"/>
  <c r="N158" i="24" s="1"/>
  <c r="E158" i="23"/>
  <c r="D158" i="23" s="1"/>
  <c r="AG158" i="23"/>
  <c r="AH158" i="23"/>
  <c r="F159" i="23"/>
  <c r="AJ158" i="23"/>
  <c r="AI158" i="23" s="1"/>
  <c r="A157" i="23"/>
  <c r="A158" i="24" l="1"/>
  <c r="B158" i="24"/>
  <c r="B158" i="23"/>
  <c r="A158" i="23"/>
  <c r="AJ159" i="23"/>
  <c r="AI159" i="23" s="1"/>
  <c r="E159" i="23"/>
  <c r="D159" i="23" s="1"/>
  <c r="AG159" i="23"/>
  <c r="AH159" i="23"/>
  <c r="F160" i="23"/>
  <c r="E159" i="24"/>
  <c r="D159" i="24" s="1"/>
  <c r="M159" i="24"/>
  <c r="O159" i="24"/>
  <c r="N159" i="24" s="1"/>
  <c r="L159" i="24"/>
  <c r="F160" i="24"/>
  <c r="B159" i="23" l="1"/>
  <c r="B159" i="24"/>
  <c r="A159" i="24"/>
  <c r="M160" i="24"/>
  <c r="O160" i="24"/>
  <c r="N160" i="24" s="1"/>
  <c r="F161" i="24"/>
  <c r="E160" i="24"/>
  <c r="D160" i="24" s="1"/>
  <c r="L160" i="24"/>
  <c r="A159" i="23"/>
  <c r="AJ160" i="23"/>
  <c r="AI160" i="23" s="1"/>
  <c r="F161" i="23"/>
  <c r="AH160" i="23"/>
  <c r="E160" i="23"/>
  <c r="D160" i="23" s="1"/>
  <c r="AG160" i="23"/>
  <c r="B160" i="24" l="1"/>
  <c r="B160" i="23"/>
  <c r="A160" i="24"/>
  <c r="A160" i="23"/>
  <c r="F162" i="23"/>
  <c r="AH161" i="23"/>
  <c r="AJ161" i="23"/>
  <c r="AI161" i="23" s="1"/>
  <c r="AG161" i="23"/>
  <c r="E161" i="23"/>
  <c r="D161" i="23" s="1"/>
  <c r="F162" i="24"/>
  <c r="M161" i="24"/>
  <c r="O161" i="24"/>
  <c r="N161" i="24" s="1"/>
  <c r="L161" i="24"/>
  <c r="E161" i="24"/>
  <c r="D161" i="24" s="1"/>
  <c r="B161" i="24" l="1"/>
  <c r="A161" i="24"/>
  <c r="B161" i="23"/>
  <c r="A161" i="23"/>
  <c r="E162" i="23"/>
  <c r="D162" i="23" s="1"/>
  <c r="F163" i="23"/>
  <c r="AH162" i="23"/>
  <c r="AJ162" i="23"/>
  <c r="AI162" i="23" s="1"/>
  <c r="AG162" i="23"/>
  <c r="M162" i="24"/>
  <c r="O162" i="24"/>
  <c r="N162" i="24" s="1"/>
  <c r="E162" i="24"/>
  <c r="D162" i="24" s="1"/>
  <c r="L162" i="24"/>
  <c r="F163" i="24"/>
  <c r="B162" i="23" l="1"/>
  <c r="B162" i="24"/>
  <c r="M163" i="24"/>
  <c r="O163" i="24"/>
  <c r="N163" i="24" s="1"/>
  <c r="L163" i="24"/>
  <c r="F164" i="24"/>
  <c r="E163" i="24"/>
  <c r="D163" i="24" s="1"/>
  <c r="A162" i="23"/>
  <c r="A162" i="24"/>
  <c r="AG163" i="23"/>
  <c r="E163" i="23"/>
  <c r="D163" i="23" s="1"/>
  <c r="AH163" i="23"/>
  <c r="AJ163" i="23"/>
  <c r="AI163" i="23" s="1"/>
  <c r="F164" i="23"/>
  <c r="B163" i="23" l="1"/>
  <c r="B163" i="24"/>
  <c r="A163" i="24"/>
  <c r="F165" i="23"/>
  <c r="E164" i="23"/>
  <c r="D164" i="23" s="1"/>
  <c r="AH164" i="23"/>
  <c r="AJ164" i="23"/>
  <c r="AI164" i="23" s="1"/>
  <c r="AG164" i="23"/>
  <c r="A163" i="23"/>
  <c r="E164" i="24"/>
  <c r="D164" i="24" s="1"/>
  <c r="O164" i="24"/>
  <c r="N164" i="24" s="1"/>
  <c r="L164" i="24"/>
  <c r="M164" i="24"/>
  <c r="F165" i="24"/>
  <c r="B164" i="24" l="1"/>
  <c r="B164" i="23"/>
  <c r="A164" i="23"/>
  <c r="E165" i="24"/>
  <c r="B165" i="24" s="1"/>
  <c r="O165" i="24"/>
  <c r="N165" i="24"/>
  <c r="F166" i="24"/>
  <c r="L165" i="24"/>
  <c r="M165" i="24"/>
  <c r="F166" i="23"/>
  <c r="AH165" i="23"/>
  <c r="AG165" i="23"/>
  <c r="E165" i="23"/>
  <c r="D165" i="23" s="1"/>
  <c r="AJ165" i="23"/>
  <c r="AI165" i="23" s="1"/>
  <c r="A164" i="24"/>
  <c r="D165" i="24" l="1"/>
  <c r="A165" i="23"/>
  <c r="B165" i="23"/>
  <c r="A165" i="24"/>
  <c r="E166" i="24"/>
  <c r="D166" i="24" s="1"/>
  <c r="M166" i="24"/>
  <c r="F167" i="24"/>
  <c r="L166" i="24"/>
  <c r="O166" i="24"/>
  <c r="N166" i="24" s="1"/>
  <c r="F167" i="23"/>
  <c r="E166" i="23"/>
  <c r="D166" i="23" s="1"/>
  <c r="AG166" i="23"/>
  <c r="AH166" i="23"/>
  <c r="AJ166" i="23"/>
  <c r="AI166" i="23" s="1"/>
  <c r="A166" i="24" l="1"/>
  <c r="B166" i="24"/>
  <c r="B166" i="23"/>
  <c r="A166" i="23"/>
  <c r="AG167" i="23"/>
  <c r="F168" i="23"/>
  <c r="AH167" i="23"/>
  <c r="AJ167" i="23"/>
  <c r="AI167" i="23" s="1"/>
  <c r="E167" i="23"/>
  <c r="D167" i="23" s="1"/>
  <c r="E167" i="24"/>
  <c r="B167" i="24" s="1"/>
  <c r="D167" i="24"/>
  <c r="O167" i="24"/>
  <c r="N167" i="24" s="1"/>
  <c r="F168" i="24"/>
  <c r="M167" i="24"/>
  <c r="L167" i="24"/>
  <c r="A167" i="23" l="1"/>
  <c r="B167" i="23"/>
  <c r="A167" i="24"/>
  <c r="AH168" i="23"/>
  <c r="F169" i="23"/>
  <c r="AJ168" i="23"/>
  <c r="AI168" i="23" s="1"/>
  <c r="E168" i="23"/>
  <c r="D168" i="23" s="1"/>
  <c r="AG168" i="23"/>
  <c r="L168" i="24"/>
  <c r="M168" i="24"/>
  <c r="O168" i="24"/>
  <c r="N168" i="24" s="1"/>
  <c r="F169" i="24"/>
  <c r="E168" i="24"/>
  <c r="D168" i="24" s="1"/>
  <c r="B168" i="24" l="1"/>
  <c r="B168" i="23"/>
  <c r="A168" i="23"/>
  <c r="E169" i="24"/>
  <c r="D169" i="24" s="1"/>
  <c r="F170" i="24"/>
  <c r="M169" i="24"/>
  <c r="O169" i="24"/>
  <c r="N169" i="24"/>
  <c r="L169" i="24"/>
  <c r="E169" i="23"/>
  <c r="D169" i="23" s="1"/>
  <c r="AH169" i="23"/>
  <c r="AJ169" i="23"/>
  <c r="AI169" i="23" s="1"/>
  <c r="F170" i="23"/>
  <c r="AG169" i="23"/>
  <c r="A168" i="24"/>
  <c r="A169" i="24" l="1"/>
  <c r="B169" i="23"/>
  <c r="B169" i="24"/>
  <c r="F171" i="23"/>
  <c r="AH170" i="23"/>
  <c r="AG170" i="23"/>
  <c r="E170" i="23"/>
  <c r="D170" i="23" s="1"/>
  <c r="AJ170" i="23"/>
  <c r="AI170" i="23" s="1"/>
  <c r="A169" i="23"/>
  <c r="O170" i="24"/>
  <c r="N170" i="24" s="1"/>
  <c r="F171" i="24"/>
  <c r="L170" i="24"/>
  <c r="E170" i="24"/>
  <c r="D170" i="24" s="1"/>
  <c r="M170" i="24"/>
  <c r="A170" i="24" l="1"/>
  <c r="B170" i="24"/>
  <c r="A170" i="23"/>
  <c r="B170" i="23"/>
  <c r="E171" i="24"/>
  <c r="D171" i="24" s="1"/>
  <c r="O171" i="24"/>
  <c r="N171" i="24" s="1"/>
  <c r="M171" i="24"/>
  <c r="F172" i="24"/>
  <c r="L171" i="24"/>
  <c r="F172" i="23"/>
  <c r="AG171" i="23"/>
  <c r="AH171" i="23"/>
  <c r="E171" i="23"/>
  <c r="D171" i="23" s="1"/>
  <c r="AJ171" i="23"/>
  <c r="AI171" i="23" s="1"/>
  <c r="B171" i="23" l="1"/>
  <c r="B171" i="24"/>
  <c r="AJ172" i="23"/>
  <c r="AI172" i="23" s="1"/>
  <c r="F173" i="23"/>
  <c r="E172" i="23"/>
  <c r="D172" i="23" s="1"/>
  <c r="AG172" i="23"/>
  <c r="AH172" i="23"/>
  <c r="M172" i="24"/>
  <c r="O172" i="24"/>
  <c r="N172" i="24" s="1"/>
  <c r="F173" i="24"/>
  <c r="E172" i="24"/>
  <c r="D172" i="24" s="1"/>
  <c r="L172" i="24"/>
  <c r="A171" i="23"/>
  <c r="A171" i="24"/>
  <c r="B172" i="24" l="1"/>
  <c r="B172" i="23"/>
  <c r="A172" i="24"/>
  <c r="L173" i="24"/>
  <c r="E173" i="24"/>
  <c r="D173" i="24" s="1"/>
  <c r="F174" i="24"/>
  <c r="M173" i="24"/>
  <c r="O173" i="24"/>
  <c r="N173" i="24" s="1"/>
  <c r="AG173" i="23"/>
  <c r="E173" i="23"/>
  <c r="D173" i="23" s="1"/>
  <c r="F174" i="23"/>
  <c r="AJ173" i="23"/>
  <c r="AI173" i="23" s="1"/>
  <c r="AH173" i="23"/>
  <c r="A172" i="23"/>
  <c r="B173" i="24" l="1"/>
  <c r="B173" i="23"/>
  <c r="A173" i="23"/>
  <c r="E174" i="24"/>
  <c r="D174" i="24" s="1"/>
  <c r="M174" i="24"/>
  <c r="F175" i="24"/>
  <c r="O174" i="24"/>
  <c r="N174" i="24" s="1"/>
  <c r="L174" i="24"/>
  <c r="F175" i="23"/>
  <c r="E174" i="23"/>
  <c r="D174" i="23" s="1"/>
  <c r="AG174" i="23"/>
  <c r="AH174" i="23"/>
  <c r="AJ174" i="23"/>
  <c r="AI174" i="23" s="1"/>
  <c r="A173" i="24"/>
  <c r="B174" i="23" l="1"/>
  <c r="B174" i="24"/>
  <c r="A174" i="24"/>
  <c r="E175" i="24"/>
  <c r="D175" i="24" s="1"/>
  <c r="O175" i="24"/>
  <c r="N175" i="24" s="1"/>
  <c r="F176" i="24"/>
  <c r="L175" i="24"/>
  <c r="M175" i="24"/>
  <c r="A174" i="23"/>
  <c r="F176" i="23"/>
  <c r="AJ175" i="23"/>
  <c r="AI175" i="23" s="1"/>
  <c r="E175" i="23"/>
  <c r="D175" i="23" s="1"/>
  <c r="AH175" i="23"/>
  <c r="AG175" i="23"/>
  <c r="B175" i="24" l="1"/>
  <c r="B175" i="23"/>
  <c r="M176" i="24"/>
  <c r="O176" i="24"/>
  <c r="N176" i="24" s="1"/>
  <c r="F177" i="24"/>
  <c r="E176" i="24"/>
  <c r="D176" i="24" s="1"/>
  <c r="L176" i="24"/>
  <c r="A175" i="23"/>
  <c r="A175" i="24"/>
  <c r="AG176" i="23"/>
  <c r="E176" i="23"/>
  <c r="D176" i="23" s="1"/>
  <c r="AH176" i="23"/>
  <c r="AJ176" i="23"/>
  <c r="AI176" i="23" s="1"/>
  <c r="F177" i="23"/>
  <c r="B176" i="24" l="1"/>
  <c r="B176" i="23"/>
  <c r="E177" i="23"/>
  <c r="D177" i="23" s="1"/>
  <c r="AG177" i="23"/>
  <c r="AJ177" i="23"/>
  <c r="AI177" i="23" s="1"/>
  <c r="F178" i="23"/>
  <c r="AH177" i="23"/>
  <c r="A176" i="23"/>
  <c r="L177" i="24"/>
  <c r="E177" i="24"/>
  <c r="D177" i="24" s="1"/>
  <c r="M177" i="24"/>
  <c r="O177" i="24"/>
  <c r="N177" i="24" s="1"/>
  <c r="F178" i="24"/>
  <c r="A176" i="24"/>
  <c r="A177" i="24" l="1"/>
  <c r="B177" i="24"/>
  <c r="B177" i="23"/>
  <c r="O178" i="24"/>
  <c r="N178" i="24" s="1"/>
  <c r="F179" i="24"/>
  <c r="E178" i="24"/>
  <c r="D178" i="24" s="1"/>
  <c r="M178" i="24"/>
  <c r="L178" i="24"/>
  <c r="E178" i="23"/>
  <c r="D178" i="23" s="1"/>
  <c r="AH178" i="23"/>
  <c r="AG178" i="23"/>
  <c r="F179" i="23"/>
  <c r="AJ178" i="23"/>
  <c r="AI178" i="23" s="1"/>
  <c r="A177" i="23"/>
  <c r="A178" i="23" l="1"/>
  <c r="B178" i="23"/>
  <c r="B178" i="24"/>
  <c r="A178" i="24"/>
  <c r="E179" i="23"/>
  <c r="D179" i="23" s="1"/>
  <c r="AH179" i="23"/>
  <c r="AJ179" i="23"/>
  <c r="AI179" i="23" s="1"/>
  <c r="AG179" i="23"/>
  <c r="F180" i="23"/>
  <c r="L179" i="24"/>
  <c r="E179" i="24"/>
  <c r="D179" i="24" s="1"/>
  <c r="M179" i="24"/>
  <c r="O179" i="24"/>
  <c r="N179" i="24" s="1"/>
  <c r="F180" i="24"/>
  <c r="B179" i="23" l="1"/>
  <c r="B179" i="24"/>
  <c r="A179" i="24"/>
  <c r="O180" i="24"/>
  <c r="N180" i="24" s="1"/>
  <c r="F181" i="24"/>
  <c r="M180" i="24"/>
  <c r="E180" i="24"/>
  <c r="D180" i="24" s="1"/>
  <c r="L180" i="24"/>
  <c r="A179" i="23"/>
  <c r="AH180" i="23"/>
  <c r="AJ180" i="23"/>
  <c r="AI180" i="23" s="1"/>
  <c r="AG180" i="23"/>
  <c r="E180" i="23"/>
  <c r="D180" i="23" s="1"/>
  <c r="F181" i="23"/>
  <c r="B180" i="23" l="1"/>
  <c r="B180" i="24"/>
  <c r="AH181" i="23"/>
  <c r="AJ181" i="23"/>
  <c r="AI181" i="23" s="1"/>
  <c r="E181" i="23"/>
  <c r="D181" i="23" s="1"/>
  <c r="F182" i="23"/>
  <c r="AG181" i="23"/>
  <c r="A180" i="23"/>
  <c r="L181" i="24"/>
  <c r="E181" i="24"/>
  <c r="D181" i="24" s="1"/>
  <c r="F182" i="24"/>
  <c r="M181" i="24"/>
  <c r="O181" i="24"/>
  <c r="N181" i="24" s="1"/>
  <c r="A180" i="24"/>
  <c r="A181" i="24" l="1"/>
  <c r="B181" i="23"/>
  <c r="B181" i="24"/>
  <c r="A181" i="23"/>
  <c r="AH182" i="23"/>
  <c r="E182" i="23"/>
  <c r="D182" i="23" s="1"/>
  <c r="AG182" i="23"/>
  <c r="F183" i="23"/>
  <c r="AJ182" i="23"/>
  <c r="AI182" i="23" s="1"/>
  <c r="O182" i="24"/>
  <c r="N182" i="24" s="1"/>
  <c r="F183" i="24"/>
  <c r="M182" i="24"/>
  <c r="L182" i="24"/>
  <c r="E182" i="24"/>
  <c r="D182" i="24" s="1"/>
  <c r="A182" i="24" l="1"/>
  <c r="B182" i="23"/>
  <c r="B182" i="24"/>
  <c r="E183" i="23"/>
  <c r="D183" i="23" s="1"/>
  <c r="F184" i="23"/>
  <c r="AH183" i="23"/>
  <c r="AJ183" i="23"/>
  <c r="AI183" i="23" s="1"/>
  <c r="AG183" i="23"/>
  <c r="A182" i="23"/>
  <c r="M183" i="24"/>
  <c r="L183" i="24"/>
  <c r="O183" i="24"/>
  <c r="N183" i="24" s="1"/>
  <c r="E183" i="24"/>
  <c r="D183" i="24" s="1"/>
  <c r="F184" i="24"/>
  <c r="A183" i="23" l="1"/>
  <c r="B183" i="23"/>
  <c r="B183" i="24"/>
  <c r="L184" i="24"/>
  <c r="F185" i="24"/>
  <c r="E184" i="24"/>
  <c r="D184" i="24" s="1"/>
  <c r="O184" i="24"/>
  <c r="N184" i="24" s="1"/>
  <c r="M184" i="24"/>
  <c r="A183" i="24"/>
  <c r="AJ184" i="23"/>
  <c r="AI184" i="23" s="1"/>
  <c r="F185" i="23"/>
  <c r="AG184" i="23"/>
  <c r="AH184" i="23"/>
  <c r="E184" i="23"/>
  <c r="D184" i="23" s="1"/>
  <c r="B184" i="23" l="1"/>
  <c r="B184" i="24"/>
  <c r="A184" i="24"/>
  <c r="A184" i="23"/>
  <c r="AH185" i="23"/>
  <c r="E185" i="23"/>
  <c r="D185" i="23" s="1"/>
  <c r="AJ185" i="23"/>
  <c r="AJ186" i="23" s="1"/>
  <c r="AG185" i="23"/>
  <c r="E185" i="24"/>
  <c r="D185" i="24" s="1"/>
  <c r="L185" i="24"/>
  <c r="O185" i="24"/>
  <c r="O186" i="24" s="1"/>
  <c r="M185" i="24"/>
  <c r="B185" i="23" l="1"/>
  <c r="B185" i="24"/>
  <c r="AJ187" i="23"/>
  <c r="AI186" i="23"/>
  <c r="A186" i="23" s="1"/>
  <c r="O187" i="24"/>
  <c r="AI185" i="23"/>
  <c r="A185" i="23" s="1"/>
  <c r="N185" i="24"/>
  <c r="A185" i="24" s="1"/>
  <c r="N186" i="24" l="1"/>
  <c r="A186" i="24" s="1"/>
  <c r="O188" i="24"/>
  <c r="AJ188" i="23"/>
  <c r="AI187" i="23"/>
  <c r="A187" i="23" s="1"/>
  <c r="N187" i="24" l="1"/>
  <c r="A187" i="24" s="1"/>
  <c r="AJ189" i="23"/>
  <c r="AI188" i="23"/>
  <c r="A188" i="23" s="1"/>
  <c r="O189" i="24"/>
  <c r="N188" i="24"/>
  <c r="A188" i="24" s="1"/>
  <c r="O190" i="24" l="1"/>
  <c r="N189" i="24"/>
  <c r="A189" i="24" s="1"/>
  <c r="AJ190" i="23"/>
  <c r="AI189" i="23"/>
  <c r="A189" i="23" s="1"/>
  <c r="AI190" i="23" l="1"/>
  <c r="A190" i="23" s="1"/>
  <c r="AJ191" i="23"/>
  <c r="O191" i="24"/>
  <c r="N190" i="24"/>
  <c r="A190" i="24" s="1"/>
  <c r="O192" i="24" l="1"/>
  <c r="N191" i="24"/>
  <c r="A191" i="24" s="1"/>
  <c r="AI191" i="23"/>
  <c r="A191" i="23" s="1"/>
  <c r="AJ192" i="23"/>
  <c r="AJ193" i="23" l="1"/>
  <c r="AI192" i="23"/>
  <c r="A192" i="23" s="1"/>
  <c r="O193" i="24"/>
  <c r="N192" i="24"/>
  <c r="A192" i="24" s="1"/>
  <c r="O194" i="24" l="1"/>
  <c r="N193" i="24"/>
  <c r="A193" i="24" s="1"/>
  <c r="AI193" i="23"/>
  <c r="A193" i="23" s="1"/>
  <c r="AJ194" i="23"/>
  <c r="AI194" i="23" l="1"/>
  <c r="A194" i="23" s="1"/>
  <c r="AJ195" i="23"/>
  <c r="O195" i="24"/>
  <c r="N194" i="24"/>
  <c r="A194" i="24" s="1"/>
  <c r="N195" i="24" l="1"/>
  <c r="A195" i="24" s="1"/>
  <c r="O196" i="24"/>
  <c r="AI195" i="23"/>
  <c r="A195" i="23" s="1"/>
  <c r="AJ196" i="23"/>
  <c r="AJ197" i="23" l="1"/>
  <c r="AI196" i="23"/>
  <c r="A196" i="23" s="1"/>
  <c r="N196" i="24"/>
  <c r="A196" i="24" s="1"/>
  <c r="O197" i="24"/>
  <c r="N197" i="24" l="1"/>
  <c r="A197" i="24" s="1"/>
  <c r="O198" i="24"/>
  <c r="AJ198" i="23"/>
  <c r="AI197" i="23"/>
  <c r="A197" i="23" s="1"/>
  <c r="AI198" i="23" l="1"/>
  <c r="A198" i="23" s="1"/>
  <c r="AJ199" i="23"/>
  <c r="O199" i="24"/>
  <c r="N198" i="24"/>
  <c r="A198" i="24" s="1"/>
  <c r="O200" i="24" l="1"/>
  <c r="N199" i="24"/>
  <c r="A199" i="24" s="1"/>
  <c r="AI199" i="23"/>
  <c r="A199" i="23" s="1"/>
  <c r="AJ200" i="23"/>
  <c r="AI200" i="23" l="1"/>
  <c r="A200" i="23" s="1"/>
  <c r="AJ201" i="23"/>
  <c r="O201" i="24"/>
  <c r="N200" i="24"/>
  <c r="A200" i="24" s="1"/>
  <c r="O202" i="24" l="1"/>
  <c r="N201" i="24"/>
  <c r="A201" i="24" s="1"/>
  <c r="AI201" i="23"/>
  <c r="A201" i="23" s="1"/>
  <c r="AJ202" i="23"/>
  <c r="AI202" i="23" l="1"/>
  <c r="A202" i="23" s="1"/>
  <c r="AJ203" i="23"/>
  <c r="O203" i="24"/>
  <c r="N202" i="24"/>
  <c r="A202" i="24" s="1"/>
  <c r="N203" i="24" l="1"/>
  <c r="A203" i="24" s="1"/>
  <c r="O204" i="24"/>
  <c r="AI203" i="23"/>
  <c r="A203" i="23" s="1"/>
  <c r="AJ204" i="23"/>
  <c r="AI204" i="23" l="1"/>
  <c r="A204" i="23" s="1"/>
  <c r="AJ205" i="23"/>
  <c r="O205" i="24"/>
  <c r="N204" i="24"/>
  <c r="A204" i="24" s="1"/>
  <c r="O206" i="24" l="1"/>
  <c r="N205" i="24"/>
  <c r="A205" i="24" s="1"/>
  <c r="AI205" i="23"/>
  <c r="A205" i="23" s="1"/>
  <c r="AJ206" i="23"/>
  <c r="AJ207" i="23" l="1"/>
  <c r="AI206" i="23"/>
  <c r="A206" i="23" s="1"/>
  <c r="N206" i="24"/>
  <c r="A206" i="24" s="1"/>
  <c r="O207" i="24"/>
  <c r="O208" i="24" l="1"/>
  <c r="N207" i="24"/>
  <c r="A207" i="24" s="1"/>
  <c r="AI207" i="23"/>
  <c r="A207" i="23" s="1"/>
  <c r="AJ208" i="23"/>
  <c r="AJ209" i="23" l="1"/>
  <c r="AI208" i="23"/>
  <c r="A208" i="23" s="1"/>
  <c r="N208" i="24"/>
  <c r="A208" i="24" s="1"/>
  <c r="O209" i="24"/>
  <c r="N209" i="24" l="1"/>
  <c r="A209" i="24" s="1"/>
  <c r="O210" i="24"/>
  <c r="AI209" i="23"/>
  <c r="A209" i="23" s="1"/>
  <c r="AJ210" i="23"/>
  <c r="AJ211" i="23" l="1"/>
  <c r="AI210" i="23"/>
  <c r="A210" i="23" s="1"/>
  <c r="O211" i="24"/>
  <c r="N210" i="24"/>
  <c r="A210" i="24" s="1"/>
  <c r="O212" i="24" l="1"/>
  <c r="N211" i="24"/>
  <c r="A211" i="24" s="1"/>
  <c r="AJ212" i="23"/>
  <c r="AI211" i="23"/>
  <c r="A211" i="23" s="1"/>
  <c r="AI212" i="23" l="1"/>
  <c r="A212" i="23" s="1"/>
  <c r="AJ213" i="23"/>
  <c r="O213" i="24"/>
  <c r="N212" i="24"/>
  <c r="A212" i="24" s="1"/>
  <c r="O214" i="24" l="1"/>
  <c r="N213" i="24"/>
  <c r="A213" i="24" s="1"/>
  <c r="AJ214" i="23"/>
  <c r="AI213" i="23"/>
  <c r="A213" i="23" s="1"/>
  <c r="AJ215" i="23" l="1"/>
  <c r="AI214" i="23"/>
  <c r="A214" i="23" s="1"/>
  <c r="O215" i="24"/>
  <c r="N214" i="24"/>
  <c r="A214" i="24" s="1"/>
  <c r="N215" i="24" l="1"/>
  <c r="A215" i="24" s="1"/>
  <c r="O216" i="24"/>
  <c r="AI215" i="23"/>
  <c r="A215" i="23" s="1"/>
  <c r="AJ216" i="23"/>
  <c r="AI216" i="23" l="1"/>
  <c r="A216" i="23" s="1"/>
  <c r="AJ217" i="23"/>
  <c r="O217" i="24"/>
  <c r="N216" i="24"/>
  <c r="A216" i="24" s="1"/>
  <c r="O218" i="24" l="1"/>
  <c r="N217" i="24"/>
  <c r="A217" i="24" s="1"/>
  <c r="AI217" i="23"/>
  <c r="A217" i="23" s="1"/>
  <c r="AJ218" i="23"/>
  <c r="AI218" i="23" l="1"/>
  <c r="A218" i="23" s="1"/>
  <c r="AJ219" i="23"/>
  <c r="O219" i="24"/>
  <c r="N218" i="24"/>
  <c r="A218" i="24" s="1"/>
  <c r="N219" i="24" l="1"/>
  <c r="A219" i="24" s="1"/>
  <c r="O220" i="24"/>
  <c r="AI219" i="23"/>
  <c r="A219" i="23" s="1"/>
  <c r="AJ220" i="23"/>
  <c r="AJ221" i="23" l="1"/>
  <c r="AI220" i="23"/>
  <c r="A220" i="23" s="1"/>
  <c r="O221" i="24"/>
  <c r="N220" i="24"/>
  <c r="A220" i="24" s="1"/>
  <c r="N221" i="24" l="1"/>
  <c r="A221" i="24" s="1"/>
  <c r="O222" i="24"/>
  <c r="AI221" i="23"/>
  <c r="A221" i="23" s="1"/>
  <c r="AJ222" i="23"/>
  <c r="AJ223" i="23" l="1"/>
  <c r="AI222" i="23"/>
  <c r="A222" i="23" s="1"/>
  <c r="N222" i="24"/>
  <c r="A222" i="24" s="1"/>
  <c r="O223" i="24"/>
  <c r="O224" i="24" l="1"/>
  <c r="N223" i="24"/>
  <c r="A223" i="24" s="1"/>
  <c r="AI223" i="23"/>
  <c r="A223" i="23" s="1"/>
  <c r="AJ224" i="23"/>
  <c r="AJ225" i="23" l="1"/>
  <c r="AI224" i="23"/>
  <c r="A224" i="23" s="1"/>
  <c r="O225" i="24"/>
  <c r="N224" i="24"/>
  <c r="A224" i="24" s="1"/>
  <c r="N225" i="24" l="1"/>
  <c r="A225" i="24" s="1"/>
  <c r="O226" i="24"/>
  <c r="AJ226" i="23"/>
  <c r="AI225" i="23"/>
  <c r="A225" i="23" s="1"/>
  <c r="AJ227" i="23" l="1"/>
  <c r="AI226" i="23"/>
  <c r="A226" i="23" s="1"/>
  <c r="N226" i="24"/>
  <c r="A226" i="24" s="1"/>
  <c r="O227" i="24"/>
  <c r="N227" i="24" l="1"/>
  <c r="A227" i="24" s="1"/>
  <c r="O228" i="24"/>
  <c r="AJ228" i="23"/>
  <c r="AI227" i="23"/>
  <c r="A227" i="23" s="1"/>
  <c r="AI228" i="23" l="1"/>
  <c r="A228" i="23" s="1"/>
  <c r="AJ229" i="23"/>
  <c r="N228" i="24"/>
  <c r="A228" i="24" s="1"/>
  <c r="O229" i="24"/>
  <c r="O230" i="24" l="1"/>
  <c r="N229" i="24"/>
  <c r="A229" i="24" s="1"/>
  <c r="AI229" i="23"/>
  <c r="A229" i="23" s="1"/>
  <c r="AJ230" i="23"/>
  <c r="AI230" i="23" l="1"/>
  <c r="A230" i="23" s="1"/>
  <c r="AJ231" i="23"/>
  <c r="N230" i="24"/>
  <c r="A230" i="24" s="1"/>
  <c r="O231" i="24"/>
  <c r="N231" i="24" l="1"/>
  <c r="A231" i="24" s="1"/>
  <c r="O232" i="24"/>
  <c r="AJ232" i="23"/>
  <c r="AI231" i="23"/>
  <c r="A231" i="23" s="1"/>
  <c r="AI232" i="23" l="1"/>
  <c r="A232" i="23" s="1"/>
  <c r="AJ233" i="23"/>
  <c r="O233" i="24"/>
  <c r="N232" i="24"/>
  <c r="A232" i="24" s="1"/>
  <c r="O234" i="24" l="1"/>
  <c r="N233" i="24"/>
  <c r="A233" i="24" s="1"/>
  <c r="AI233" i="23"/>
  <c r="A233" i="23" s="1"/>
  <c r="AJ234" i="23"/>
  <c r="AJ235" i="23" l="1"/>
  <c r="AI234" i="23"/>
  <c r="A234" i="23" s="1"/>
  <c r="O235" i="24"/>
  <c r="N234" i="24"/>
  <c r="A234" i="24" s="1"/>
  <c r="N235" i="24" l="1"/>
  <c r="A235" i="24" s="1"/>
  <c r="O236" i="24"/>
  <c r="AI235" i="23"/>
  <c r="A235" i="23" s="1"/>
  <c r="AJ236" i="23"/>
  <c r="AJ237" i="23" l="1"/>
  <c r="AI236" i="23"/>
  <c r="A236" i="23" s="1"/>
  <c r="O237" i="24"/>
  <c r="N236" i="24"/>
  <c r="A236" i="24" s="1"/>
  <c r="O238" i="24" l="1"/>
  <c r="N237" i="24"/>
  <c r="A237" i="24" s="1"/>
  <c r="AI237" i="23"/>
  <c r="A237" i="23" s="1"/>
  <c r="AJ238" i="23"/>
  <c r="AI238" i="23" l="1"/>
  <c r="A238" i="23" s="1"/>
  <c r="AJ239" i="23"/>
  <c r="N238" i="24"/>
  <c r="A238" i="24" s="1"/>
  <c r="O239" i="24"/>
  <c r="O240" i="24" l="1"/>
  <c r="N239" i="24"/>
  <c r="A239" i="24" s="1"/>
  <c r="AI239" i="23"/>
  <c r="A239" i="23" s="1"/>
  <c r="AJ240" i="23"/>
  <c r="AI240" i="23" l="1"/>
  <c r="A240" i="23" s="1"/>
  <c r="AJ241" i="23"/>
  <c r="N240" i="24"/>
  <c r="A240" i="24" s="1"/>
  <c r="O241" i="24"/>
  <c r="N241" i="24" l="1"/>
  <c r="A241" i="24" s="1"/>
  <c r="O242" i="24"/>
  <c r="AI241" i="23"/>
  <c r="A241" i="23" s="1"/>
  <c r="AJ242" i="23"/>
  <c r="AI242" i="23" l="1"/>
  <c r="A242" i="23" s="1"/>
  <c r="AJ243" i="23"/>
  <c r="N242" i="24"/>
  <c r="A242" i="24" s="1"/>
  <c r="O243" i="24"/>
  <c r="N243" i="24" l="1"/>
  <c r="A243" i="24" s="1"/>
  <c r="O244" i="24"/>
  <c r="AJ244" i="23"/>
  <c r="AI243" i="23"/>
  <c r="A243" i="23" s="1"/>
  <c r="AJ245" i="23" l="1"/>
  <c r="AI244" i="23"/>
  <c r="A244" i="23" s="1"/>
  <c r="N244" i="24"/>
  <c r="A244" i="24" s="1"/>
  <c r="O245" i="24"/>
  <c r="O246" i="24" l="1"/>
  <c r="N245" i="24"/>
  <c r="A245" i="24" s="1"/>
  <c r="AJ246" i="23"/>
  <c r="AI245" i="23"/>
  <c r="A245" i="23" s="1"/>
  <c r="AJ247" i="23" l="1"/>
  <c r="AI246" i="23"/>
  <c r="A246" i="23" s="1"/>
  <c r="O247" i="24"/>
  <c r="N246" i="24"/>
  <c r="A246" i="24" s="1"/>
  <c r="N247" i="24" l="1"/>
  <c r="A247" i="24" s="1"/>
  <c r="O248" i="24"/>
  <c r="AI247" i="23"/>
  <c r="A247" i="23" s="1"/>
  <c r="AJ248" i="23"/>
  <c r="AJ249" i="23" l="1"/>
  <c r="AI248" i="23"/>
  <c r="A248" i="23" s="1"/>
  <c r="N248" i="24"/>
  <c r="A248" i="24" s="1"/>
  <c r="O249" i="24"/>
  <c r="O250" i="24" l="1"/>
  <c r="N249" i="24"/>
  <c r="A249" i="24" s="1"/>
  <c r="AI249" i="23"/>
  <c r="A249" i="23" s="1"/>
  <c r="AJ250" i="23"/>
  <c r="AJ251" i="23" l="1"/>
  <c r="AI250" i="23"/>
  <c r="A250" i="23" s="1"/>
  <c r="N250" i="24"/>
  <c r="A250" i="24" s="1"/>
  <c r="O251" i="24"/>
  <c r="N251" i="24" l="1"/>
  <c r="A251" i="24" s="1"/>
  <c r="O252" i="24"/>
  <c r="AJ252" i="23"/>
  <c r="AI251" i="23"/>
  <c r="A251" i="23" s="1"/>
  <c r="AI252" i="23" l="1"/>
  <c r="A252" i="23" s="1"/>
  <c r="AJ253" i="23"/>
  <c r="N252" i="24"/>
  <c r="A252" i="24" s="1"/>
  <c r="O253" i="24"/>
  <c r="O254" i="24" l="1"/>
  <c r="N253" i="24"/>
  <c r="A253" i="24" s="1"/>
  <c r="AJ254" i="23"/>
  <c r="AI253" i="23"/>
  <c r="A253" i="23" s="1"/>
  <c r="AJ255" i="23" l="1"/>
  <c r="AI254" i="23"/>
  <c r="A254" i="23" s="1"/>
  <c r="O255" i="24"/>
  <c r="N254" i="24"/>
  <c r="A254" i="24" s="1"/>
  <c r="O256" i="24" l="1"/>
  <c r="N255" i="24"/>
  <c r="A255" i="24" s="1"/>
  <c r="AJ256" i="23"/>
  <c r="AI255" i="23"/>
  <c r="A255" i="23" s="1"/>
  <c r="AI256" i="23" l="1"/>
  <c r="A256" i="23" s="1"/>
  <c r="AJ257" i="23"/>
  <c r="O257" i="24"/>
  <c r="N256" i="24"/>
  <c r="A256" i="24" s="1"/>
  <c r="N257" i="24" l="1"/>
  <c r="A257" i="24" s="1"/>
  <c r="O258" i="24"/>
  <c r="AI257" i="23"/>
  <c r="A257" i="23" s="1"/>
  <c r="AJ258" i="23"/>
  <c r="AI258" i="23" l="1"/>
  <c r="A258" i="23" s="1"/>
  <c r="AJ259" i="23"/>
  <c r="N258" i="24"/>
  <c r="A258" i="24" s="1"/>
  <c r="O259" i="24"/>
  <c r="N259" i="24" l="1"/>
  <c r="A259" i="24" s="1"/>
  <c r="O260" i="24"/>
  <c r="AJ260" i="23"/>
  <c r="AI259" i="23"/>
  <c r="A259" i="23" s="1"/>
  <c r="AJ261" i="23" l="1"/>
  <c r="AI260" i="23"/>
  <c r="A260" i="23" s="1"/>
  <c r="N260" i="24"/>
  <c r="A260" i="24" s="1"/>
  <c r="O261" i="24"/>
  <c r="N261" i="24" l="1"/>
  <c r="A261" i="24" s="1"/>
  <c r="O262" i="24"/>
  <c r="AI261" i="23"/>
  <c r="A261" i="23" s="1"/>
  <c r="AJ262" i="23"/>
  <c r="AI262" i="23" l="1"/>
  <c r="A262" i="23" s="1"/>
  <c r="AJ263" i="23"/>
  <c r="O263" i="24"/>
  <c r="N262" i="24"/>
  <c r="A262" i="24" s="1"/>
  <c r="O264" i="24" l="1"/>
  <c r="N263" i="24"/>
  <c r="A263" i="24" s="1"/>
  <c r="AI263" i="23"/>
  <c r="A263" i="23" s="1"/>
  <c r="AJ264" i="23"/>
  <c r="AJ265" i="23" l="1"/>
  <c r="AI264" i="23"/>
  <c r="A264" i="23" s="1"/>
  <c r="O265" i="24"/>
  <c r="N264" i="24"/>
  <c r="A264" i="24" s="1"/>
  <c r="N265" i="24" l="1"/>
  <c r="A265" i="24" s="1"/>
  <c r="O266" i="24"/>
  <c r="AI265" i="23"/>
  <c r="A265" i="23" s="1"/>
  <c r="AJ266" i="23"/>
  <c r="AJ267" i="23" l="1"/>
  <c r="AI266" i="23"/>
  <c r="A266" i="23" s="1"/>
  <c r="O267" i="24"/>
  <c r="N266" i="24"/>
  <c r="A266" i="24" s="1"/>
  <c r="N267" i="24" l="1"/>
  <c r="A267" i="24" s="1"/>
  <c r="O268" i="24"/>
  <c r="AJ268" i="23"/>
  <c r="AI267" i="23"/>
  <c r="A267" i="23" s="1"/>
  <c r="AI268" i="23" l="1"/>
  <c r="A268" i="23" s="1"/>
  <c r="AJ269" i="23"/>
  <c r="N268" i="24"/>
  <c r="A268" i="24" s="1"/>
  <c r="O269" i="24"/>
  <c r="N269" i="24" l="1"/>
  <c r="A269" i="24" s="1"/>
  <c r="O270" i="24"/>
  <c r="AJ270" i="23"/>
  <c r="AI269" i="23"/>
  <c r="A269" i="23" s="1"/>
  <c r="AI270" i="23" l="1"/>
  <c r="A270" i="23" s="1"/>
  <c r="AJ271" i="23"/>
  <c r="N270" i="24"/>
  <c r="A270" i="24" s="1"/>
  <c r="O271" i="24"/>
  <c r="O272" i="24" l="1"/>
  <c r="N271" i="24"/>
  <c r="A271" i="24" s="1"/>
  <c r="AJ272" i="23"/>
  <c r="AI271" i="23"/>
  <c r="A271" i="23" s="1"/>
  <c r="AI272" i="23" l="1"/>
  <c r="A272" i="23" s="1"/>
  <c r="AJ273" i="23"/>
  <c r="O273" i="24"/>
  <c r="N272" i="24"/>
  <c r="A272" i="24" s="1"/>
  <c r="O274" i="24" l="1"/>
  <c r="N273" i="24"/>
  <c r="A273" i="24" s="1"/>
  <c r="AI273" i="23"/>
  <c r="A273" i="23" s="1"/>
  <c r="AJ274" i="23"/>
  <c r="AI274" i="23" l="1"/>
  <c r="A274" i="23" s="1"/>
  <c r="AJ275" i="23"/>
  <c r="O275" i="24"/>
  <c r="N274" i="24"/>
  <c r="A274" i="24" s="1"/>
  <c r="N275" i="24" l="1"/>
  <c r="A275" i="24" s="1"/>
  <c r="O276" i="24"/>
  <c r="AJ276" i="23"/>
  <c r="AI275" i="23"/>
  <c r="A275" i="23" s="1"/>
  <c r="AI276" i="23" l="1"/>
  <c r="A276" i="23" s="1"/>
  <c r="AJ277" i="23"/>
  <c r="O277" i="24"/>
  <c r="N276" i="24"/>
  <c r="A276" i="24" s="1"/>
  <c r="N277" i="24" l="1"/>
  <c r="A277" i="24" s="1"/>
  <c r="O278" i="24"/>
  <c r="AJ278" i="23"/>
  <c r="AI277" i="23"/>
  <c r="A277" i="23" s="1"/>
  <c r="AJ279" i="23" l="1"/>
  <c r="AI278" i="23"/>
  <c r="A278" i="23" s="1"/>
  <c r="N278" i="24"/>
  <c r="A278" i="24" s="1"/>
  <c r="O279" i="24"/>
  <c r="O280" i="24" l="1"/>
  <c r="N279" i="24"/>
  <c r="A279" i="24" s="1"/>
  <c r="AI279" i="23"/>
  <c r="A279" i="23" s="1"/>
  <c r="AJ280" i="23"/>
  <c r="AJ281" i="23" l="1"/>
  <c r="AI280" i="23"/>
  <c r="A280" i="23" s="1"/>
  <c r="N280" i="24"/>
  <c r="A280" i="24" s="1"/>
  <c r="O281" i="24"/>
  <c r="O282" i="24" l="1"/>
  <c r="N281" i="24"/>
  <c r="A281" i="24" s="1"/>
  <c r="AI281" i="23"/>
  <c r="A281" i="23" s="1"/>
  <c r="AJ282" i="23"/>
  <c r="AJ283" i="23" l="1"/>
  <c r="AI282" i="23"/>
  <c r="A282" i="23" s="1"/>
  <c r="O283" i="24"/>
  <c r="N282" i="24"/>
  <c r="A282" i="24" s="1"/>
  <c r="N283" i="24" l="1"/>
  <c r="A283" i="24" s="1"/>
  <c r="O284" i="24"/>
  <c r="AI283" i="23"/>
  <c r="A283" i="23" s="1"/>
  <c r="AJ284" i="23"/>
  <c r="AI284" i="23" l="1"/>
  <c r="A284" i="23" s="1"/>
  <c r="AJ285" i="23"/>
  <c r="O285" i="24"/>
  <c r="N284" i="24"/>
  <c r="A284" i="24" s="1"/>
  <c r="O286" i="24" l="1"/>
  <c r="N285" i="24"/>
  <c r="A285" i="24" s="1"/>
  <c r="AI285" i="23"/>
  <c r="A285" i="23" s="1"/>
  <c r="AJ286" i="23"/>
  <c r="AJ287" i="23" l="1"/>
  <c r="AI286" i="23"/>
  <c r="A286" i="23" s="1"/>
  <c r="N286" i="24"/>
  <c r="A286" i="24" s="1"/>
  <c r="O287" i="24"/>
  <c r="N287" i="24" l="1"/>
  <c r="A287" i="24" s="1"/>
  <c r="O288" i="24"/>
  <c r="AJ288" i="23"/>
  <c r="AI287" i="23"/>
  <c r="A287" i="23" s="1"/>
  <c r="AJ289" i="23" l="1"/>
  <c r="AI288" i="23"/>
  <c r="A288" i="23" s="1"/>
  <c r="O289" i="24"/>
  <c r="N288" i="24"/>
  <c r="A288" i="24" s="1"/>
  <c r="N289" i="24" l="1"/>
  <c r="A289" i="24" s="1"/>
  <c r="O290" i="24"/>
  <c r="AI289" i="23"/>
  <c r="A289" i="23" s="1"/>
  <c r="AJ290" i="23"/>
  <c r="AJ291" i="23" l="1"/>
  <c r="AI290" i="23"/>
  <c r="A290" i="23" s="1"/>
  <c r="O291" i="24"/>
  <c r="N290" i="24"/>
  <c r="A290" i="24" s="1"/>
  <c r="N291" i="24" l="1"/>
  <c r="A291" i="24" s="1"/>
  <c r="O292" i="24"/>
  <c r="AJ292" i="23"/>
  <c r="AI291" i="23"/>
  <c r="A291" i="23" s="1"/>
  <c r="AJ293" i="23" l="1"/>
  <c r="AI292" i="23"/>
  <c r="A292" i="23" s="1"/>
  <c r="N292" i="24"/>
  <c r="A292" i="24" s="1"/>
  <c r="O293" i="24"/>
  <c r="O294" i="24" l="1"/>
  <c r="N293" i="24"/>
  <c r="A293" i="24" s="1"/>
  <c r="AJ294" i="23"/>
  <c r="AI293" i="23"/>
  <c r="A293" i="23" s="1"/>
  <c r="AI294" i="23" l="1"/>
  <c r="A294" i="23" s="1"/>
  <c r="AJ295" i="23"/>
  <c r="N294" i="24"/>
  <c r="A294" i="24" s="1"/>
  <c r="O295" i="24"/>
  <c r="O296" i="24" l="1"/>
  <c r="N295" i="24"/>
  <c r="A295" i="24" s="1"/>
  <c r="AI295" i="23"/>
  <c r="A295" i="23" s="1"/>
  <c r="AJ296" i="23"/>
  <c r="AI296" i="23" l="1"/>
  <c r="A296" i="23" s="1"/>
  <c r="AJ297" i="23"/>
  <c r="N296" i="24"/>
  <c r="A296" i="24" s="1"/>
  <c r="O297" i="24"/>
  <c r="O298" i="24" l="1"/>
  <c r="N297" i="24"/>
  <c r="A297" i="24" s="1"/>
  <c r="AJ298" i="23"/>
  <c r="AI297" i="23"/>
  <c r="A297" i="23" s="1"/>
  <c r="AI298" i="23" l="1"/>
  <c r="A298" i="23" s="1"/>
  <c r="AJ299" i="23"/>
  <c r="O299" i="24"/>
  <c r="N298" i="24"/>
  <c r="A298" i="24" s="1"/>
  <c r="N299" i="24" l="1"/>
  <c r="A299" i="24" s="1"/>
  <c r="O300" i="24"/>
  <c r="AJ300" i="23"/>
  <c r="AI299" i="23"/>
  <c r="A299" i="23" s="1"/>
  <c r="AJ301" i="23" l="1"/>
  <c r="AI300" i="23"/>
  <c r="A300" i="23" s="1"/>
  <c r="O301" i="24"/>
  <c r="N300" i="24"/>
  <c r="A300" i="24" s="1"/>
  <c r="N301" i="24" l="1"/>
  <c r="A301" i="24" s="1"/>
  <c r="O302" i="24"/>
  <c r="AI301" i="23"/>
  <c r="A301" i="23" s="1"/>
  <c r="AJ302" i="23"/>
  <c r="AJ303" i="23" l="1"/>
  <c r="AI302" i="23"/>
  <c r="A302" i="23" s="1"/>
  <c r="O303" i="24"/>
  <c r="N302" i="24"/>
  <c r="A302" i="24" s="1"/>
  <c r="N303" i="24" l="1"/>
  <c r="A303" i="24" s="1"/>
  <c r="O304" i="24"/>
  <c r="AI303" i="23"/>
  <c r="A303" i="23" s="1"/>
  <c r="AJ304" i="23"/>
  <c r="AI304" i="23" l="1"/>
  <c r="A304" i="23" s="1"/>
  <c r="AJ305" i="23"/>
  <c r="N304" i="24"/>
  <c r="A304" i="24" s="1"/>
  <c r="O305" i="24"/>
  <c r="N305" i="24" l="1"/>
  <c r="A305" i="24" s="1"/>
  <c r="O306" i="24"/>
  <c r="AI305" i="23"/>
  <c r="A305" i="23" s="1"/>
  <c r="AJ306" i="23"/>
  <c r="AJ307" i="23" l="1"/>
  <c r="AI306" i="23"/>
  <c r="A306" i="23" s="1"/>
  <c r="O307" i="24"/>
  <c r="N306" i="24"/>
  <c r="A306" i="24" s="1"/>
  <c r="N307" i="24" l="1"/>
  <c r="A307" i="24" s="1"/>
  <c r="O308" i="24"/>
  <c r="AI307" i="23"/>
  <c r="A307" i="23" s="1"/>
  <c r="AJ308" i="23"/>
  <c r="AJ309" i="23" l="1"/>
  <c r="AI308" i="23"/>
  <c r="A308" i="23" s="1"/>
  <c r="O309" i="24"/>
  <c r="N308" i="24"/>
  <c r="A308" i="24" s="1"/>
  <c r="O310" i="24" l="1"/>
  <c r="N309" i="24"/>
  <c r="A309" i="24" s="1"/>
  <c r="AI309" i="23"/>
  <c r="A309" i="23" s="1"/>
  <c r="AJ310" i="23"/>
  <c r="AJ311" i="23" l="1"/>
  <c r="AI310" i="23"/>
  <c r="A310" i="23" s="1"/>
  <c r="O311" i="24"/>
  <c r="N310" i="24"/>
  <c r="A310" i="24" s="1"/>
  <c r="N311" i="24" l="1"/>
  <c r="A311" i="24" s="1"/>
  <c r="O312" i="24"/>
  <c r="AJ312" i="23"/>
  <c r="AI311" i="23"/>
  <c r="A311" i="23" s="1"/>
  <c r="AJ313" i="23" l="1"/>
  <c r="AI312" i="23"/>
  <c r="A312" i="23" s="1"/>
  <c r="O313" i="24"/>
  <c r="N312" i="24"/>
  <c r="A312" i="24" s="1"/>
  <c r="O314" i="24" l="1"/>
  <c r="N313" i="24"/>
  <c r="A313" i="24" s="1"/>
  <c r="AJ314" i="23"/>
  <c r="AI313" i="23"/>
  <c r="A313" i="23" s="1"/>
  <c r="AI314" i="23" l="1"/>
  <c r="A314" i="23" s="1"/>
  <c r="AJ315" i="23"/>
  <c r="N314" i="24"/>
  <c r="A314" i="24" s="1"/>
  <c r="O315" i="24"/>
  <c r="O316" i="24" l="1"/>
  <c r="N315" i="24"/>
  <c r="A315" i="24" s="1"/>
  <c r="AJ316" i="23"/>
  <c r="AI315" i="23"/>
  <c r="A315" i="23" s="1"/>
  <c r="AI316" i="23" l="1"/>
  <c r="A316" i="23" s="1"/>
  <c r="AJ317" i="23"/>
  <c r="N316" i="24"/>
  <c r="A316" i="24" s="1"/>
  <c r="O317" i="24"/>
  <c r="N317" i="24" l="1"/>
  <c r="A317" i="24" s="1"/>
  <c r="O318" i="24"/>
  <c r="AI317" i="23"/>
  <c r="A317" i="23" s="1"/>
  <c r="AJ318" i="23"/>
  <c r="AI318" i="23" l="1"/>
  <c r="A318" i="23" s="1"/>
  <c r="AJ319" i="23"/>
  <c r="N318" i="24"/>
  <c r="A318" i="24" s="1"/>
  <c r="O319" i="24"/>
  <c r="O320" i="24" l="1"/>
  <c r="N319" i="24"/>
  <c r="A319" i="24" s="1"/>
  <c r="AJ320" i="23"/>
  <c r="AI319" i="23"/>
  <c r="A319" i="23" s="1"/>
  <c r="AJ321" i="23" l="1"/>
  <c r="AI320" i="23"/>
  <c r="A320" i="23" s="1"/>
  <c r="O321" i="24"/>
  <c r="N320" i="24"/>
  <c r="A320" i="24" s="1"/>
  <c r="O322" i="24" l="1"/>
  <c r="N321" i="24"/>
  <c r="A321" i="24" s="1"/>
  <c r="AJ322" i="23"/>
  <c r="AI321" i="23"/>
  <c r="A321" i="23" s="1"/>
  <c r="AI322" i="23" l="1"/>
  <c r="A322" i="23" s="1"/>
  <c r="AJ323" i="23"/>
  <c r="N322" i="24"/>
  <c r="A322" i="24" s="1"/>
  <c r="O323" i="24"/>
  <c r="O324" i="24" l="1"/>
  <c r="N323" i="24"/>
  <c r="A323" i="24" s="1"/>
  <c r="AJ324" i="23"/>
  <c r="AI323" i="23"/>
  <c r="A323" i="23" s="1"/>
  <c r="AJ325" i="23" l="1"/>
  <c r="AI324" i="23"/>
  <c r="A324" i="23" s="1"/>
  <c r="N324" i="24"/>
  <c r="A324" i="24" s="1"/>
  <c r="O325" i="24"/>
  <c r="O326" i="24" l="1"/>
  <c r="N325" i="24"/>
  <c r="A325" i="24" s="1"/>
  <c r="AI325" i="23"/>
  <c r="A325" i="23" s="1"/>
  <c r="AJ326" i="23"/>
  <c r="AI326" i="23" l="1"/>
  <c r="A326" i="23" s="1"/>
  <c r="AJ327" i="23"/>
  <c r="N326" i="24"/>
  <c r="A326" i="24" s="1"/>
  <c r="O327" i="24"/>
  <c r="O328" i="24" l="1"/>
  <c r="N327" i="24"/>
  <c r="A327" i="24" s="1"/>
  <c r="AI327" i="23"/>
  <c r="A327" i="23" s="1"/>
  <c r="AJ328" i="23"/>
  <c r="AI328" i="23" l="1"/>
  <c r="A328" i="23" s="1"/>
  <c r="AJ329" i="23"/>
  <c r="O329" i="24"/>
  <c r="N328" i="24"/>
  <c r="A328" i="24" s="1"/>
  <c r="N329" i="24" l="1"/>
  <c r="A329" i="24" s="1"/>
  <c r="O330" i="24"/>
  <c r="AI329" i="23"/>
  <c r="A329" i="23" s="1"/>
  <c r="AJ330" i="23"/>
  <c r="AI330" i="23" l="1"/>
  <c r="A330" i="23" s="1"/>
  <c r="AJ331" i="23"/>
  <c r="N330" i="24"/>
  <c r="A330" i="24" s="1"/>
  <c r="O331" i="24"/>
  <c r="N331" i="24" l="1"/>
  <c r="A331" i="24" s="1"/>
  <c r="O332" i="24"/>
  <c r="AJ332" i="23"/>
  <c r="AI331" i="23"/>
  <c r="A331" i="23" s="1"/>
  <c r="AI332" i="23" l="1"/>
  <c r="A332" i="23" s="1"/>
  <c r="AJ333" i="23"/>
  <c r="O333" i="24"/>
  <c r="N332" i="24"/>
  <c r="A332" i="24" s="1"/>
  <c r="N333" i="24" l="1"/>
  <c r="A333" i="24" s="1"/>
  <c r="O334" i="24"/>
  <c r="AJ334" i="23"/>
  <c r="AI333" i="23"/>
  <c r="A333" i="23" s="1"/>
  <c r="AJ335" i="23" l="1"/>
  <c r="AI334" i="23"/>
  <c r="A334" i="23" s="1"/>
  <c r="N334" i="24"/>
  <c r="A334" i="24" s="1"/>
  <c r="O335" i="24"/>
  <c r="N335" i="24" l="1"/>
  <c r="A335" i="24" s="1"/>
  <c r="O336" i="24"/>
  <c r="AI335" i="23"/>
  <c r="A335" i="23" s="1"/>
  <c r="AJ336" i="23"/>
  <c r="AJ337" i="23" l="1"/>
  <c r="AI336" i="23"/>
  <c r="A336" i="23" s="1"/>
  <c r="N336" i="24"/>
  <c r="A336" i="24" s="1"/>
  <c r="O337" i="24"/>
  <c r="N337" i="24" l="1"/>
  <c r="A337" i="24" s="1"/>
  <c r="O338" i="24"/>
  <c r="AJ338" i="23"/>
  <c r="AI337" i="23"/>
  <c r="A337" i="23" s="1"/>
  <c r="AJ339" i="23" l="1"/>
  <c r="AI338" i="23"/>
  <c r="A338" i="23" s="1"/>
  <c r="O339" i="24"/>
  <c r="N338" i="24"/>
  <c r="A338" i="24" s="1"/>
  <c r="N339" i="24" l="1"/>
  <c r="A339" i="24" s="1"/>
  <c r="O340" i="24"/>
  <c r="AI339" i="23"/>
  <c r="A339" i="23" s="1"/>
  <c r="AJ340" i="23"/>
  <c r="AI340" i="23" l="1"/>
  <c r="A340" i="23" s="1"/>
  <c r="AJ341" i="23"/>
  <c r="N340" i="24"/>
  <c r="A340" i="24" s="1"/>
  <c r="O341" i="24"/>
  <c r="O342" i="24" l="1"/>
  <c r="N341" i="24"/>
  <c r="A341" i="24" s="1"/>
  <c r="AI341" i="23"/>
  <c r="A341" i="23" s="1"/>
  <c r="AJ342" i="23"/>
  <c r="AJ343" i="23" l="1"/>
  <c r="AI342" i="23"/>
  <c r="A342" i="23" s="1"/>
  <c r="O343" i="24"/>
  <c r="N342" i="24"/>
  <c r="A342" i="24" s="1"/>
  <c r="O344" i="24" l="1"/>
  <c r="N343" i="24"/>
  <c r="A343" i="24" s="1"/>
  <c r="AJ344" i="23"/>
  <c r="AI343" i="23"/>
  <c r="A343" i="23" s="1"/>
  <c r="AJ345" i="23" l="1"/>
  <c r="AI344" i="23"/>
  <c r="A344" i="23" s="1"/>
  <c r="O345" i="24"/>
  <c r="N344" i="24"/>
  <c r="A344" i="24" s="1"/>
  <c r="O346" i="24" l="1"/>
  <c r="N345" i="24"/>
  <c r="A345" i="24" s="1"/>
  <c r="AI345" i="23"/>
  <c r="A345" i="23" s="1"/>
  <c r="AJ346" i="23"/>
  <c r="AJ347" i="23" l="1"/>
  <c r="AI346" i="23"/>
  <c r="A346" i="23" s="1"/>
  <c r="O347" i="24"/>
  <c r="N346" i="24"/>
  <c r="A346" i="24" s="1"/>
  <c r="O348" i="24" l="1"/>
  <c r="N347" i="24"/>
  <c r="A347" i="24" s="1"/>
  <c r="AI347" i="23"/>
  <c r="A347" i="23" s="1"/>
  <c r="AJ348" i="23"/>
  <c r="AJ349" i="23" l="1"/>
  <c r="AI348" i="23"/>
  <c r="A348" i="23" s="1"/>
  <c r="N348" i="24"/>
  <c r="A348" i="24" s="1"/>
  <c r="O349" i="24"/>
  <c r="N349" i="24" l="1"/>
  <c r="A349" i="24" s="1"/>
  <c r="O350" i="24"/>
  <c r="AI349" i="23"/>
  <c r="A349" i="23" s="1"/>
  <c r="AJ350" i="23"/>
  <c r="AJ351" i="23" l="1"/>
  <c r="AI350" i="23"/>
  <c r="A350" i="23" s="1"/>
  <c r="N350" i="24"/>
  <c r="A350" i="24" s="1"/>
  <c r="O351" i="24"/>
  <c r="O352" i="24" l="1"/>
  <c r="N351" i="24"/>
  <c r="A351" i="24" s="1"/>
  <c r="AJ352" i="23"/>
  <c r="AI351" i="23"/>
  <c r="A351" i="23" s="1"/>
  <c r="AI352" i="23" l="1"/>
  <c r="A352" i="23" s="1"/>
  <c r="AJ353" i="23"/>
  <c r="N352" i="24"/>
  <c r="A352" i="24" s="1"/>
  <c r="O353" i="24"/>
  <c r="O354" i="24" l="1"/>
  <c r="N353" i="24"/>
  <c r="A353" i="24" s="1"/>
  <c r="AI353" i="23"/>
  <c r="A353" i="23" s="1"/>
  <c r="AJ354" i="23"/>
  <c r="AI354" i="23" l="1"/>
  <c r="A354" i="23" s="1"/>
  <c r="AJ355" i="23"/>
  <c r="O355" i="24"/>
  <c r="N354" i="24"/>
  <c r="A354" i="24" s="1"/>
  <c r="N355" i="24" l="1"/>
  <c r="A355" i="24" s="1"/>
  <c r="O356" i="24"/>
  <c r="AJ356" i="23"/>
  <c r="AI355" i="23"/>
  <c r="A355" i="23" s="1"/>
  <c r="AI356" i="23" l="1"/>
  <c r="A356" i="23" s="1"/>
  <c r="AJ357" i="23"/>
  <c r="N356" i="24"/>
  <c r="A356" i="24" s="1"/>
  <c r="O357" i="24"/>
  <c r="N357" i="24" l="1"/>
  <c r="A357" i="24" s="1"/>
  <c r="O358" i="24"/>
  <c r="AJ358" i="23"/>
  <c r="AI357" i="23"/>
  <c r="A357" i="23" s="1"/>
  <c r="AI358" i="23" l="1"/>
  <c r="A358" i="23" s="1"/>
  <c r="AJ359" i="23"/>
  <c r="N358" i="24"/>
  <c r="A358" i="24" s="1"/>
  <c r="O359" i="24"/>
  <c r="N359" i="24" l="1"/>
  <c r="A359" i="24" s="1"/>
  <c r="O360" i="24"/>
  <c r="AI359" i="23"/>
  <c r="A359" i="23" s="1"/>
  <c r="AJ360" i="23"/>
  <c r="AJ361" i="23" l="1"/>
  <c r="AI360" i="23"/>
  <c r="A360" i="23" s="1"/>
  <c r="N360" i="24"/>
  <c r="A360" i="24" s="1"/>
  <c r="O361" i="24"/>
  <c r="O362" i="24" l="1"/>
  <c r="N361" i="24"/>
  <c r="A361" i="24" s="1"/>
  <c r="AJ362" i="23"/>
  <c r="AI361" i="23"/>
  <c r="A361" i="23" s="1"/>
  <c r="AI362" i="23" l="1"/>
  <c r="A362" i="23" s="1"/>
  <c r="AJ363" i="23"/>
  <c r="O363" i="24"/>
  <c r="N362" i="24"/>
  <c r="A362" i="24" s="1"/>
  <c r="N363" i="24" l="1"/>
  <c r="A363" i="24" s="1"/>
  <c r="O364" i="24"/>
  <c r="AJ364" i="23"/>
  <c r="AI363" i="23"/>
  <c r="A363" i="23" s="1"/>
  <c r="AI364" i="23" l="1"/>
  <c r="A364" i="23" s="1"/>
  <c r="AJ365" i="23"/>
  <c r="O365" i="24"/>
  <c r="N364" i="24"/>
  <c r="A364" i="24" s="1"/>
  <c r="N365" i="24" l="1"/>
  <c r="A365" i="24" s="1"/>
  <c r="O366" i="24"/>
  <c r="AI365" i="23"/>
  <c r="A365" i="23" s="1"/>
  <c r="AJ366" i="23"/>
  <c r="AJ367" i="23" l="1"/>
  <c r="AI366" i="23"/>
  <c r="A366" i="23" s="1"/>
  <c r="N366" i="24"/>
  <c r="A366" i="24" s="1"/>
  <c r="O367" i="24"/>
  <c r="O368" i="24" l="1"/>
  <c r="N367" i="24"/>
  <c r="A367" i="24" s="1"/>
  <c r="AJ368" i="23"/>
  <c r="AI367" i="23"/>
  <c r="A367" i="23" s="1"/>
  <c r="AI368" i="23" l="1"/>
  <c r="A368" i="23" s="1"/>
  <c r="AJ369" i="23"/>
  <c r="N368" i="24"/>
  <c r="A368" i="24" s="1"/>
  <c r="O369" i="24"/>
  <c r="O370" i="24" l="1"/>
  <c r="N369" i="24"/>
  <c r="A369" i="24" s="1"/>
  <c r="AJ370" i="23"/>
  <c r="AI369" i="23"/>
  <c r="A369" i="23" s="1"/>
  <c r="AI370" i="23" l="1"/>
  <c r="A370" i="23" s="1"/>
  <c r="AJ371" i="23"/>
  <c r="O371" i="24"/>
  <c r="N370" i="24"/>
  <c r="A370" i="24" s="1"/>
  <c r="O372" i="24" l="1"/>
  <c r="N372" i="24" s="1"/>
  <c r="A372" i="24" s="1"/>
  <c r="N371" i="24"/>
  <c r="A371" i="24" s="1"/>
  <c r="AI371" i="23"/>
  <c r="A371" i="23" s="1"/>
  <c r="AJ372" i="23"/>
  <c r="AI372" i="23" s="1"/>
  <c r="A372" i="23" s="1"/>
</calcChain>
</file>

<file path=xl/sharedStrings.xml><?xml version="1.0" encoding="utf-8"?>
<sst xmlns="http://schemas.openxmlformats.org/spreadsheetml/2006/main" count="304" uniqueCount="167">
  <si>
    <t>A</t>
  </si>
  <si>
    <t>= Anders</t>
  </si>
  <si>
    <t>M</t>
  </si>
  <si>
    <t>= Moeder</t>
  </si>
  <si>
    <t>V</t>
  </si>
  <si>
    <t>= Vader</t>
  </si>
  <si>
    <t>In Basis bij</t>
  </si>
  <si>
    <t>Dagnaam</t>
  </si>
  <si>
    <t>Datum</t>
  </si>
  <si>
    <t>Opmerkingen, aandachtspunten, aantekeningen etc.</t>
  </si>
  <si>
    <t>Speciale (feest)dagen en persoonlijke activiteiten</t>
  </si>
  <si>
    <t>Verjaardagen, &amp; andere (familie)gebeurtenissen</t>
  </si>
  <si>
    <t>Schoolvakanties &amp; 
(school)activiteiten</t>
  </si>
  <si>
    <t>Deze kleur?</t>
  </si>
  <si>
    <t>= Niet actief</t>
  </si>
  <si>
    <t>x</t>
  </si>
  <si>
    <t>Weeknr.</t>
  </si>
  <si>
    <t>Is definitief (deels) bij?</t>
  </si>
  <si>
    <t>Startdatum van deze omgangsplanning</t>
  </si>
  <si>
    <t>Code</t>
  </si>
  <si>
    <t>Keuze</t>
  </si>
  <si>
    <t>Actief?</t>
  </si>
  <si>
    <t>Moeder</t>
  </si>
  <si>
    <t>Ja</t>
  </si>
  <si>
    <t>Vader</t>
  </si>
  <si>
    <t>Nee</t>
  </si>
  <si>
    <t>Nr.</t>
  </si>
  <si>
    <t>Namen kinderen</t>
  </si>
  <si>
    <t>Anders</t>
  </si>
  <si>
    <t>Dagdelen</t>
  </si>
  <si>
    <t>Starttijd</t>
  </si>
  <si>
    <t>Eindtijd</t>
  </si>
  <si>
    <t>Dag</t>
  </si>
  <si>
    <t>Zondag</t>
  </si>
  <si>
    <t>Maandag</t>
  </si>
  <si>
    <t>Dinsdag</t>
  </si>
  <si>
    <t>Woensdag</t>
  </si>
  <si>
    <t>Donderdag</t>
  </si>
  <si>
    <t>Vrijdag</t>
  </si>
  <si>
    <t>Zaterdag</t>
  </si>
  <si>
    <t>LET OP</t>
  </si>
  <si>
    <r>
      <t xml:space="preserve">Het werkblad is beveiligd met een wachtwoord, dit is: </t>
    </r>
    <r>
      <rPr>
        <b/>
        <u/>
        <sz val="12"/>
        <rFont val="Calibri"/>
        <family val="2"/>
        <scheme val="minor"/>
      </rPr>
      <t>Omgangsplanning</t>
    </r>
    <r>
      <rPr>
        <sz val="12"/>
        <rFont val="Calibri"/>
        <family val="2"/>
        <scheme val="minor"/>
      </rPr>
      <t xml:space="preserve"> (voor de "knutselaars" die deze Excel zelf willen aanpassen)</t>
    </r>
  </si>
  <si>
    <t xml:space="preserve">Voor vragen, opmerkingen, wensen en ideeen of het melden van een fout, mail naar: </t>
  </si>
  <si>
    <t>info@levennascheiding.nl</t>
  </si>
  <si>
    <t>Speciale (feest)dagen &amp; andere (persoonlijke) activiteiten.</t>
  </si>
  <si>
    <t>Omschrijving</t>
  </si>
  <si>
    <t>Nieuwjaarsdag</t>
  </si>
  <si>
    <t>Zomertijd gaat in</t>
  </si>
  <si>
    <t>Goede vrijdag</t>
  </si>
  <si>
    <t>1e Paasdag</t>
  </si>
  <si>
    <t>2e Paasdag</t>
  </si>
  <si>
    <t>Koningsdag</t>
  </si>
  <si>
    <t>Dodenherdenking</t>
  </si>
  <si>
    <t>Bevrijdingsdag</t>
  </si>
  <si>
    <t>Moederdag</t>
  </si>
  <si>
    <t>Hemelvaartsdag</t>
  </si>
  <si>
    <t>1e Pinkstedag</t>
  </si>
  <si>
    <t>2e Pinkstedag</t>
  </si>
  <si>
    <t>Vaderdag</t>
  </si>
  <si>
    <t>Wintertijd gaat in</t>
  </si>
  <si>
    <t>Sint Nicolaas</t>
  </si>
  <si>
    <t>1e Kerstdag</t>
  </si>
  <si>
    <t>2e Kerstdag</t>
  </si>
  <si>
    <t>Sorteer de tabel nadat alle gegevens zijn ingevuld, zodat de data op volgorde staan.</t>
  </si>
  <si>
    <t>LET OP:</t>
  </si>
  <si>
    <t>1) Bij een combi van (feest)dagen en ander speciale activiteiten op dezelde datum, dan deze in één regel, achter elkaar noemen in de kolom "Omschrijving" !!!</t>
  </si>
  <si>
    <r>
      <t xml:space="preserve">2) Sorteer - nadat je alle gegevens hebt ingevuld - de tabel </t>
    </r>
    <r>
      <rPr>
        <b/>
        <u/>
        <sz val="11"/>
        <color theme="1"/>
        <rFont val="Calibri"/>
        <family val="2"/>
        <scheme val="minor"/>
      </rPr>
      <t>ALTIJD</t>
    </r>
    <r>
      <rPr>
        <sz val="11"/>
        <color theme="1"/>
        <rFont val="Calibri"/>
        <family val="2"/>
        <scheme val="minor"/>
      </rPr>
      <t xml:space="preserve"> eerst op de kolom "</t>
    </r>
    <r>
      <rPr>
        <b/>
        <sz val="11"/>
        <color theme="1"/>
        <rFont val="Calibri"/>
        <family val="2"/>
        <scheme val="minor"/>
      </rPr>
      <t>Datum</t>
    </r>
    <r>
      <rPr>
        <sz val="11"/>
        <color theme="1"/>
        <rFont val="Calibri"/>
        <family val="2"/>
        <scheme val="minor"/>
      </rPr>
      <t>", zodat de data op volgorde staan. Deze sortering is namelijk van belang voor de juiste weergave in de tabbladen met de Omgangsplanning!</t>
    </r>
  </si>
  <si>
    <t>Schoolvakanties &amp; andere schoolactiviteiten (ouderavonden, voorlichting etc.)</t>
  </si>
  <si>
    <t>Datum vanaf</t>
  </si>
  <si>
    <t>Dagen</t>
  </si>
  <si>
    <t xml:space="preserve">Zie voor de schoolvakanties, activiteiten etc. de website(s) van de scho(o)l(en) </t>
  </si>
  <si>
    <r>
      <rPr>
        <b/>
        <sz val="11"/>
        <rFont val="Calibri"/>
        <family val="2"/>
        <scheme val="minor"/>
      </rPr>
      <t>1)</t>
    </r>
    <r>
      <rPr>
        <sz val="11"/>
        <rFont val="Calibri"/>
        <family val="2"/>
        <scheme val="minor"/>
      </rPr>
      <t xml:space="preserve"> Bij meerdere activiteiten op één datum, deze allemaal in één regel, achter elkaar noemen !!!</t>
    </r>
  </si>
  <si>
    <r>
      <rPr>
        <b/>
        <sz val="11"/>
        <color theme="1"/>
        <rFont val="Calibri"/>
        <family val="2"/>
        <scheme val="minor"/>
      </rPr>
      <t xml:space="preserve">2) </t>
    </r>
    <r>
      <rPr>
        <sz val="11"/>
        <color theme="1"/>
        <rFont val="Calibri"/>
        <family val="2"/>
        <scheme val="minor"/>
      </rPr>
      <t>Sorteer - nadat je alle gegevens hebt ingevuld - de tabel ALTIJD eerst op de kolom "Datum vanaf", zodat de datums op volgorde staan. Deze sortering is namelijk van belang voor de juiste weergave in de tabbladen met de Omgangsplanning!</t>
    </r>
  </si>
  <si>
    <t>Geboortedatum</t>
  </si>
  <si>
    <t>Naam / Namen</t>
  </si>
  <si>
    <t>Jarig op</t>
  </si>
  <si>
    <t>Leeftijd nu</t>
  </si>
  <si>
    <t>Tante Catoo</t>
  </si>
  <si>
    <r>
      <t xml:space="preserve">1) Zijn er </t>
    </r>
    <r>
      <rPr>
        <u/>
        <sz val="11"/>
        <rFont val="Calibri"/>
        <family val="2"/>
        <scheme val="minor"/>
      </rPr>
      <t>meerdere</t>
    </r>
    <r>
      <rPr>
        <sz val="11"/>
        <rFont val="Calibri"/>
        <family val="2"/>
        <scheme val="minor"/>
      </rPr>
      <t xml:space="preserve"> jarigen op dezelde dag? 
Deze dan - ondanks het verschil in geboortejaar - in de kolom "Naam/Namen" toch (helaas) allemaal samen </t>
    </r>
    <r>
      <rPr>
        <u/>
        <sz val="11"/>
        <rFont val="Calibri"/>
        <family val="2"/>
        <scheme val="minor"/>
      </rPr>
      <t>in één regel, achter elkaar</t>
    </r>
    <r>
      <rPr>
        <sz val="11"/>
        <rFont val="Calibri"/>
        <family val="2"/>
        <scheme val="minor"/>
      </rPr>
      <t xml:space="preserve"> noemen !!!</t>
    </r>
  </si>
  <si>
    <t>2) Sorteer - nadat je alle gegevens hebt ingevuld - de tabel ALTIJD eerst op de kolom "Geboortedatum", zodat de datums op volgorde staan. Deze sortering is namelijk van belang voor de juiste weergave in de tabbladen met de Omgangsplanning!</t>
  </si>
  <si>
    <t>Versie</t>
  </si>
  <si>
    <t>De kleur Blauw werd in de kolom "Week" van de omgangsplanning bij de "Zondag" als deze op "Vader" stond niet goed weergegeven.</t>
  </si>
  <si>
    <t>Handleiding in het tabblad "Basisgegevens &amp; Uitleg"aangepast en verduidelijkt- qua filter gebruik.</t>
  </si>
  <si>
    <t>In het tabblad "Speciale dagen&amp;Activiteiten" de tabel met de algemene feest- en speciale dagen bijgewerkt tot en met 2024</t>
  </si>
  <si>
    <t>Zomervakantie (voorbeeld)</t>
  </si>
  <si>
    <t>2.0</t>
  </si>
  <si>
    <r>
      <rPr>
        <b/>
        <u/>
        <sz val="11"/>
        <color theme="1"/>
        <rFont val="Calibri"/>
        <family val="2"/>
        <scheme val="minor"/>
      </rPr>
      <t xml:space="preserve">Hieronder staan de samengevoegde teksten uit de tabbladen: </t>
    </r>
    <r>
      <rPr>
        <b/>
        <sz val="11"/>
        <color theme="1"/>
        <rFont val="Calibri"/>
        <family val="2"/>
        <scheme val="minor"/>
      </rPr>
      <t xml:space="preserve">
</t>
    </r>
    <r>
      <rPr>
        <sz val="11"/>
        <color theme="1"/>
        <rFont val="Calibri"/>
        <family val="2"/>
        <scheme val="minor"/>
      </rPr>
      <t>- Speciale dagen &amp; activiteiten (zie evt. ook kolom AG)
- Verjaardagen (zie evt. ook kolom AH)
- School(vakanties)&amp;Activiteiten (zie evt. ook kolom AI)</t>
    </r>
  </si>
  <si>
    <r>
      <t xml:space="preserve">Als in de omgangsplanning in de dagdelen-kolommen </t>
    </r>
    <r>
      <rPr>
        <b/>
        <u/>
        <sz val="11"/>
        <color theme="1"/>
        <rFont val="Calibri"/>
        <family val="2"/>
        <scheme val="minor"/>
      </rPr>
      <t>niets</t>
    </r>
    <r>
      <rPr>
        <sz val="11"/>
        <color theme="1"/>
        <rFont val="Calibri"/>
        <family val="2"/>
        <scheme val="minor"/>
      </rPr>
      <t xml:space="preserve"> wordt ingevuld, dan wordt deze nu automatisch gevuld met de standaard voor die dag</t>
    </r>
  </si>
  <si>
    <t>De optie "Anders" toegevoegd aan de basis dagen planning</t>
  </si>
  <si>
    <t>Looptijd toegevoegd, planning beslaat nu minimaal 90 dagen en 366 dagen (1 jaar)</t>
  </si>
  <si>
    <t>Omgangsplanning (uitgebreide versie)</t>
  </si>
  <si>
    <r>
      <rPr>
        <b/>
        <u/>
        <sz val="14"/>
        <color theme="1"/>
        <rFont val="Calibri"/>
        <family val="2"/>
        <scheme val="minor"/>
      </rPr>
      <t>Belangrijk:</t>
    </r>
    <r>
      <rPr>
        <sz val="14"/>
        <color theme="1"/>
        <rFont val="Calibri"/>
        <family val="2"/>
        <scheme val="minor"/>
      </rPr>
      <t xml:space="preserve"> Door hierboven in de</t>
    </r>
    <r>
      <rPr>
        <sz val="14"/>
        <color theme="4" tint="0.39997558519241921"/>
        <rFont val="Calibri"/>
        <family val="2"/>
        <scheme val="minor"/>
      </rPr>
      <t xml:space="preserve"> </t>
    </r>
    <r>
      <rPr>
        <b/>
        <sz val="14"/>
        <color theme="4" tint="0.39997558519241921"/>
        <rFont val="Calibri"/>
        <family val="2"/>
        <scheme val="minor"/>
      </rPr>
      <t>licht blauwe velden</t>
    </r>
    <r>
      <rPr>
        <sz val="14"/>
        <color theme="1"/>
        <rFont val="Calibri"/>
        <family val="2"/>
        <scheme val="minor"/>
      </rPr>
      <t xml:space="preserve"> alle basisgegevens al zo goed mogelijk in te vullen heb je in een handomdraai de basisplanning staan!</t>
    </r>
  </si>
  <si>
    <t>Handleiding &amp; Uitleg</t>
  </si>
  <si>
    <t xml:space="preserve"> (lees deze voordat je begint even rustig door !!)</t>
  </si>
  <si>
    <t>Kind(groep) 1</t>
  </si>
  <si>
    <t>Kind(groep) 2</t>
  </si>
  <si>
    <t>Kind(groep) 3</t>
  </si>
  <si>
    <t>Kind(groep) 4</t>
  </si>
  <si>
    <t>Kind(groep) 5</t>
  </si>
  <si>
    <t>1a</t>
  </si>
  <si>
    <t>1b</t>
  </si>
  <si>
    <r>
      <t>- Vul als eerste de "</t>
    </r>
    <r>
      <rPr>
        <i/>
        <sz val="11"/>
        <color theme="1"/>
        <rFont val="Calibri"/>
        <family val="2"/>
        <scheme val="minor"/>
      </rPr>
      <t>Startdatum</t>
    </r>
    <r>
      <rPr>
        <sz val="11"/>
        <color theme="1"/>
        <rFont val="Calibri"/>
        <family val="2"/>
        <scheme val="minor"/>
      </rPr>
      <t>" en de "</t>
    </r>
    <r>
      <rPr>
        <i/>
        <sz val="11"/>
        <color theme="1"/>
        <rFont val="Calibri"/>
        <family val="2"/>
        <scheme val="minor"/>
      </rPr>
      <t>Looptijd</t>
    </r>
    <r>
      <rPr>
        <sz val="11"/>
        <color theme="1"/>
        <rFont val="Calibri"/>
        <family val="2"/>
        <scheme val="minor"/>
      </rPr>
      <t>" voor de omgangsplanning in, deze beiden bepalen welke data er in de 2 tabbladen "Omgangsplanning" worden weergegeven.</t>
    </r>
  </si>
  <si>
    <t>Groep actief?</t>
  </si>
  <si>
    <t>1c</t>
  </si>
  <si>
    <t>1d</t>
  </si>
  <si>
    <t>1) Invullen van de basisgegevens</t>
  </si>
  <si>
    <r>
      <t>2) Invullen van de tabbladen: "</t>
    </r>
    <r>
      <rPr>
        <b/>
        <i/>
        <u/>
        <sz val="12"/>
        <color theme="1"/>
        <rFont val="Calibri"/>
        <family val="2"/>
        <scheme val="minor"/>
      </rPr>
      <t>Speciale dagen&amp;Activiteiten</t>
    </r>
    <r>
      <rPr>
        <b/>
        <u/>
        <sz val="12"/>
        <color theme="1"/>
        <rFont val="Calibri"/>
        <family val="2"/>
        <scheme val="minor"/>
      </rPr>
      <t>", "</t>
    </r>
    <r>
      <rPr>
        <b/>
        <i/>
        <u/>
        <sz val="12"/>
        <color theme="1"/>
        <rFont val="Calibri"/>
        <family val="2"/>
        <scheme val="minor"/>
      </rPr>
      <t>Verjaagdagen</t>
    </r>
    <r>
      <rPr>
        <b/>
        <u/>
        <sz val="12"/>
        <color theme="1"/>
        <rFont val="Calibri"/>
        <family val="2"/>
        <scheme val="minor"/>
      </rPr>
      <t>" en "</t>
    </r>
    <r>
      <rPr>
        <b/>
        <i/>
        <u/>
        <sz val="12"/>
        <color theme="1"/>
        <rFont val="Calibri"/>
        <family val="2"/>
        <scheme val="minor"/>
      </rPr>
      <t>School(vakanties)&amp;Activiteiten</t>
    </r>
    <r>
      <rPr>
        <b/>
        <u/>
        <sz val="12"/>
        <color theme="1"/>
        <rFont val="Calibri"/>
        <family val="2"/>
        <scheme val="minor"/>
      </rPr>
      <t>"</t>
    </r>
  </si>
  <si>
    <t>3) Welke Omgangsplanning gebruiken?</t>
  </si>
  <si>
    <t>2a</t>
  </si>
  <si>
    <t>2b</t>
  </si>
  <si>
    <t>2c</t>
  </si>
  <si>
    <t>3a</t>
  </si>
  <si>
    <t>3b</t>
  </si>
  <si>
    <r>
      <t>- Gebruik de "</t>
    </r>
    <r>
      <rPr>
        <i/>
        <sz val="12"/>
        <color theme="1"/>
        <rFont val="Calibri"/>
        <family val="2"/>
        <scheme val="minor"/>
      </rPr>
      <t>Omgangsplanning-Compact</t>
    </r>
    <r>
      <rPr>
        <sz val="12"/>
        <color theme="1"/>
        <rFont val="Calibri"/>
        <family val="2"/>
        <scheme val="minor"/>
      </rPr>
      <t xml:space="preserve">" als je maar voor één kind(groep) een planning moet maken. </t>
    </r>
  </si>
  <si>
    <t>Looptijd in dagen (Min. 60 - Max. 366 dagen)</t>
  </si>
  <si>
    <t>3c</t>
  </si>
  <si>
    <t>Regelmatige Omgangsdagen</t>
  </si>
  <si>
    <t>4) Planning Compact maken t.b.v. afdrukken? (zie schermafdruk hiernaast)</t>
  </si>
  <si>
    <r>
      <rPr>
        <b/>
        <u/>
        <sz val="12"/>
        <rFont val="Calibri"/>
        <family val="2"/>
        <scheme val="minor"/>
      </rPr>
      <t>LET OP:</t>
    </r>
    <r>
      <rPr>
        <sz val="12"/>
        <rFont val="Calibri"/>
        <family val="2"/>
        <scheme val="minor"/>
      </rPr>
      <t xml:space="preserve"> </t>
    </r>
    <r>
      <rPr>
        <sz val="12"/>
        <color theme="1"/>
        <rFont val="Calibri"/>
        <family val="2"/>
        <scheme val="minor"/>
      </rPr>
      <t xml:space="preserve">Als de hier ingevulde datum </t>
    </r>
    <r>
      <rPr>
        <b/>
        <u/>
        <sz val="12"/>
        <color rgb="FFFF0000"/>
        <rFont val="Calibri"/>
        <family val="2"/>
        <scheme val="minor"/>
      </rPr>
      <t>in een schoolvakantie is</t>
    </r>
    <r>
      <rPr>
        <sz val="12"/>
        <rFont val="Calibri"/>
        <family val="2"/>
        <scheme val="minor"/>
      </rPr>
      <t xml:space="preserve"> dan in het tabblad "</t>
    </r>
    <r>
      <rPr>
        <i/>
        <sz val="12"/>
        <rFont val="Calibri"/>
        <family val="2"/>
        <scheme val="minor"/>
      </rPr>
      <t>School(vakanties)&amp;Activiteiten</t>
    </r>
    <r>
      <rPr>
        <sz val="12"/>
        <rFont val="Calibri"/>
        <family val="2"/>
        <scheme val="minor"/>
      </rPr>
      <t>" bij de betreffende vakantie deze qua datum altijd laten starten</t>
    </r>
    <r>
      <rPr>
        <b/>
        <sz val="12"/>
        <color rgb="FFFF0000"/>
        <rFont val="Calibri"/>
        <family val="2"/>
        <scheme val="minor"/>
      </rPr>
      <t xml:space="preserve"> OP</t>
    </r>
    <r>
      <rPr>
        <sz val="12"/>
        <rFont val="Calibri"/>
        <family val="2"/>
        <scheme val="minor"/>
      </rPr>
      <t xml:space="preserve"> de hier ingevulde begindatum! Anders gaat de weergaven van deze vakantie- activiteit uit dat tabblad in de beide Omgangsplanningen niet goed!</t>
    </r>
  </si>
  <si>
    <r>
      <rPr>
        <b/>
        <u/>
        <sz val="12"/>
        <rFont val="Calibri"/>
        <family val="2"/>
        <scheme val="minor"/>
      </rPr>
      <t xml:space="preserve">LET OP: </t>
    </r>
    <r>
      <rPr>
        <sz val="12"/>
        <rFont val="Calibri"/>
        <family val="2"/>
        <scheme val="minor"/>
      </rPr>
      <t xml:space="preserve">
- Is het omgangsschema voor </t>
    </r>
    <r>
      <rPr>
        <u/>
        <sz val="12"/>
        <rFont val="Calibri"/>
        <family val="2"/>
        <scheme val="minor"/>
      </rPr>
      <t>meerdere kinderen</t>
    </r>
    <r>
      <rPr>
        <sz val="12"/>
        <rFont val="Calibri"/>
        <family val="2"/>
        <scheme val="minor"/>
      </rPr>
      <t xml:space="preserve"> hetzelfde? Vul dan de namen van deze kinderen (of een groepsnaam) in op één
  gezamelijke regel, dan hebben ze ook één gezamelijke kolom in de "</t>
    </r>
    <r>
      <rPr>
        <i/>
        <sz val="12"/>
        <rFont val="Calibri"/>
        <family val="2"/>
        <scheme val="minor"/>
      </rPr>
      <t>Omgangsplanning-Uitgebreid</t>
    </r>
    <r>
      <rPr>
        <sz val="12"/>
        <rFont val="Calibri"/>
        <family val="2"/>
        <scheme val="minor"/>
      </rPr>
      <t>", wel zo handig!
- Vul in de kolom "</t>
    </r>
    <r>
      <rPr>
        <i/>
        <sz val="12"/>
        <rFont val="Calibri"/>
        <family val="2"/>
        <scheme val="minor"/>
      </rPr>
      <t>Groep actief?</t>
    </r>
    <r>
      <rPr>
        <sz val="12"/>
        <rFont val="Calibri"/>
        <family val="2"/>
        <scheme val="minor"/>
      </rPr>
      <t xml:space="preserve">" achter de kind(groep) 2, 3, 4 en 5 </t>
    </r>
    <r>
      <rPr>
        <b/>
        <u/>
        <sz val="12"/>
        <rFont val="Calibri"/>
        <family val="2"/>
        <scheme val="minor"/>
      </rPr>
      <t>alleen "Ja" in</t>
    </r>
    <r>
      <rPr>
        <sz val="12"/>
        <rFont val="Calibri"/>
        <family val="2"/>
        <scheme val="minor"/>
      </rPr>
      <t xml:space="preserve"> als die ook gebruikt gaat worden! 
  De Ja/Nee instelling is van belang voor de juiste vulling van de kolom "Is definitief bij" in de "</t>
    </r>
    <r>
      <rPr>
        <i/>
        <sz val="12"/>
        <rFont val="Calibri"/>
        <family val="2"/>
        <scheme val="minor"/>
      </rPr>
      <t>Omgangsplanning-Uitgebreid</t>
    </r>
    <r>
      <rPr>
        <sz val="12"/>
        <rFont val="Calibri"/>
        <family val="2"/>
        <scheme val="minor"/>
      </rPr>
      <t>"</t>
    </r>
  </si>
  <si>
    <r>
      <t xml:space="preserve">- Indien gewenst kan de tekst van de dagdelen (Ochtend, Middag, Avond en Nacht) aangepast worden.
- Het invullen van een "Starttijd" en "Eindtijd" is soms handig en komt dan terug in de kolomkoppen.
- Zijn er GEEN tijden invuld? Dan komt in de kolomkop van de "Omgangsplanning" alleen de tekst van het
  betreffende </t>
    </r>
    <r>
      <rPr>
        <b/>
        <u/>
        <sz val="12"/>
        <rFont val="Calibri"/>
        <family val="2"/>
        <scheme val="minor"/>
      </rPr>
      <t>dagdeel</t>
    </r>
    <r>
      <rPr>
        <sz val="12"/>
        <rFont val="Calibri"/>
        <family val="2"/>
        <scheme val="minor"/>
      </rPr>
      <t xml:space="preserve"> te staan.</t>
    </r>
  </si>
  <si>
    <r>
      <t>- Vul voor een snelle start in de (licht blauwe velden hierboven alle 'variabele' gegevens in, inclusief de omgangsdagen! 
- De hier ingevulde gegevens worden in de beide tabbladen "</t>
    </r>
    <r>
      <rPr>
        <i/>
        <sz val="11"/>
        <color theme="1"/>
        <rFont val="Calibri"/>
        <family val="2"/>
        <scheme val="minor"/>
      </rPr>
      <t>Omgangsplanning</t>
    </r>
    <r>
      <rPr>
        <sz val="11"/>
        <color theme="1"/>
        <rFont val="Calibri"/>
        <family val="2"/>
        <scheme val="minor"/>
      </rPr>
      <t>" gebruikt voor het tonen van de basisplanning, aansluitende kan je de planning verder finetunen.</t>
    </r>
  </si>
  <si>
    <r>
      <t>- In de tabel "</t>
    </r>
    <r>
      <rPr>
        <i/>
        <sz val="12"/>
        <color theme="1"/>
        <rFont val="Calibri"/>
        <family val="2"/>
        <scheme val="minor"/>
      </rPr>
      <t>Dagdelen</t>
    </r>
    <r>
      <rPr>
        <sz val="12"/>
        <color theme="1"/>
        <rFont val="Calibri"/>
        <family val="2"/>
        <scheme val="minor"/>
      </rPr>
      <t>" kan de naam van de dagdelen naar wens worden aangepast. Daarbij is het OPTIONEEL ook mogelijk om bij elk dagdeel een Start- en Eindtijd mee te geven. Deze tijden worden dan ook getoond in de kolomkoppen van de tabbladen "</t>
    </r>
    <r>
      <rPr>
        <i/>
        <sz val="12"/>
        <color theme="1"/>
        <rFont val="Calibri"/>
        <family val="2"/>
        <scheme val="minor"/>
      </rPr>
      <t>Omgangsplanning (Compact)</t>
    </r>
    <r>
      <rPr>
        <sz val="12"/>
        <color theme="1"/>
        <rFont val="Calibri"/>
        <family val="2"/>
        <scheme val="minor"/>
      </rPr>
      <t>" en "</t>
    </r>
    <r>
      <rPr>
        <i/>
        <sz val="12"/>
        <color theme="1"/>
        <rFont val="Calibri"/>
        <family val="2"/>
        <scheme val="minor"/>
      </rPr>
      <t>Omgangsplanning (Uitgebreid)</t>
    </r>
    <r>
      <rPr>
        <sz val="12"/>
        <color theme="1"/>
        <rFont val="Calibri"/>
        <family val="2"/>
        <scheme val="minor"/>
      </rPr>
      <t>".</t>
    </r>
  </si>
  <si>
    <r>
      <t>- Vul in de tabel "</t>
    </r>
    <r>
      <rPr>
        <i/>
        <sz val="12"/>
        <color theme="1"/>
        <rFont val="Calibri"/>
        <family val="2"/>
        <scheme val="minor"/>
      </rPr>
      <t>Regelmatige omgangsdagen</t>
    </r>
    <r>
      <rPr>
        <sz val="12"/>
        <color theme="1"/>
        <rFont val="Calibri"/>
        <family val="2"/>
        <scheme val="minor"/>
      </rPr>
      <t>" onder de kolom "</t>
    </r>
    <r>
      <rPr>
        <i/>
        <sz val="12"/>
        <color theme="1"/>
        <rFont val="Calibri"/>
        <family val="2"/>
        <scheme val="minor"/>
      </rPr>
      <t>In basis bij</t>
    </r>
    <r>
      <rPr>
        <sz val="12"/>
        <color theme="1"/>
        <rFont val="Calibri"/>
        <family val="2"/>
        <scheme val="minor"/>
      </rPr>
      <t xml:space="preserve">" per dag  in waar het kind </t>
    </r>
    <r>
      <rPr>
        <b/>
        <u/>
        <sz val="12"/>
        <color theme="1"/>
        <rFont val="Calibri"/>
        <family val="2"/>
        <scheme val="minor"/>
      </rPr>
      <t>op die dag meestal</t>
    </r>
    <r>
      <rPr>
        <sz val="12"/>
        <color theme="1"/>
        <rFont val="Calibri"/>
        <family val="2"/>
        <scheme val="minor"/>
      </rPr>
      <t xml:space="preserve"> zal verblijven (</t>
    </r>
    <r>
      <rPr>
        <sz val="12"/>
        <color rgb="FF92D050"/>
        <rFont val="Calibri"/>
        <family val="2"/>
        <scheme val="minor"/>
      </rPr>
      <t>Moeder</t>
    </r>
    <r>
      <rPr>
        <sz val="12"/>
        <color theme="1"/>
        <rFont val="Calibri"/>
        <family val="2"/>
        <scheme val="minor"/>
      </rPr>
      <t xml:space="preserve">, </t>
    </r>
    <r>
      <rPr>
        <sz val="12"/>
        <color rgb="FF00CCFF"/>
        <rFont val="Calibri"/>
        <family val="2"/>
        <scheme val="minor"/>
      </rPr>
      <t>Vader</t>
    </r>
    <r>
      <rPr>
        <sz val="12"/>
        <color theme="1"/>
        <rFont val="Calibri"/>
        <family val="2"/>
        <scheme val="minor"/>
      </rPr>
      <t xml:space="preserve"> of </t>
    </r>
    <r>
      <rPr>
        <sz val="12"/>
        <color theme="5" tint="0.39997558519241921"/>
        <rFont val="Calibri"/>
        <family val="2"/>
        <scheme val="minor"/>
      </rPr>
      <t>Anders</t>
    </r>
    <r>
      <rPr>
        <sz val="12"/>
        <color theme="1"/>
        <rFont val="Calibri"/>
        <family val="2"/>
        <scheme val="minor"/>
      </rPr>
      <t xml:space="preserve">). De hier ingevulde persoon wordt
  in de beide omgangsplanningen gezien als de standaard persoon voor die dag. In combinatie met het gebruik van het filter-mechanisme helpt dit je om de omgangsplanning snel in basis te vullen.
- Als je één of meerdere dagen leeg laat dan zal er voor deze dag/dagen </t>
    </r>
    <r>
      <rPr>
        <b/>
        <u/>
        <sz val="12"/>
        <color theme="1"/>
        <rFont val="Calibri"/>
        <family val="2"/>
        <scheme val="minor"/>
      </rPr>
      <t>geen basisplanning verschijnen</t>
    </r>
    <r>
      <rPr>
        <sz val="12"/>
        <color theme="1"/>
        <rFont val="Calibri"/>
        <family val="2"/>
        <scheme val="minor"/>
      </rPr>
      <t xml:space="preserve"> in de beide tabbladen "</t>
    </r>
    <r>
      <rPr>
        <i/>
        <sz val="12"/>
        <color theme="1"/>
        <rFont val="Calibri"/>
        <family val="2"/>
        <scheme val="minor"/>
      </rPr>
      <t>Basisplanning</t>
    </r>
    <r>
      <rPr>
        <sz val="12"/>
        <color theme="1"/>
        <rFont val="Calibri"/>
        <family val="2"/>
        <scheme val="minor"/>
      </rPr>
      <t>" = Meer werk!</t>
    </r>
  </si>
  <si>
    <r>
      <t>- Gebruik de "</t>
    </r>
    <r>
      <rPr>
        <i/>
        <sz val="12"/>
        <color theme="1"/>
        <rFont val="Calibri"/>
        <family val="2"/>
        <scheme val="minor"/>
      </rPr>
      <t>Omgangsplanning-Uitgebreid</t>
    </r>
    <r>
      <rPr>
        <sz val="12"/>
        <color theme="1"/>
        <rFont val="Calibri"/>
        <family val="2"/>
        <scheme val="minor"/>
      </rPr>
      <t xml:space="preserve">" als je voor meerdere kinderen/ kindgroepen een aparte planning moet maken (min. 2 en max. 5 kinderen/kindgroepen) . </t>
    </r>
  </si>
  <si>
    <r>
      <t xml:space="preserve">- De bij 1d ingevulde vaste persoon per </t>
    </r>
    <r>
      <rPr>
        <u/>
        <sz val="12"/>
        <color theme="1"/>
        <rFont val="Calibri"/>
        <family val="2"/>
        <scheme val="minor"/>
      </rPr>
      <t>omgangsdag</t>
    </r>
    <r>
      <rPr>
        <sz val="12"/>
        <color theme="1"/>
        <rFont val="Calibri"/>
        <family val="2"/>
        <scheme val="minor"/>
      </rPr>
      <t xml:space="preserve"> kan in de beide </t>
    </r>
    <r>
      <rPr>
        <u/>
        <sz val="12"/>
        <color theme="1"/>
        <rFont val="Calibri"/>
        <family val="2"/>
        <scheme val="minor"/>
      </rPr>
      <t>Omgangsplanningen</t>
    </r>
    <r>
      <rPr>
        <sz val="12"/>
        <color theme="1"/>
        <rFont val="Calibri"/>
        <family val="2"/>
        <scheme val="minor"/>
      </rPr>
      <t xml:space="preserve"> makkelijk worden gefinetuned. Dit door in de kolommen met de </t>
    </r>
    <r>
      <rPr>
        <b/>
        <u/>
        <sz val="12"/>
        <color theme="1"/>
        <rFont val="Calibri"/>
        <family val="2"/>
        <scheme val="minor"/>
      </rPr>
      <t>Dagdelen</t>
    </r>
    <r>
      <rPr>
        <sz val="12"/>
        <color theme="1"/>
        <rFont val="Calibri"/>
        <family val="2"/>
        <scheme val="minor"/>
      </rPr>
      <t xml:space="preserve"> (Ochtend, Middag, Avond, Nacht)
  een andere keuze in te vullen. Dit door - per dagdeel - een </t>
    </r>
    <r>
      <rPr>
        <b/>
        <u/>
        <sz val="12"/>
        <color rgb="FF00B0F0"/>
        <rFont val="Calibri"/>
        <family val="2"/>
        <scheme val="minor"/>
      </rPr>
      <t>V</t>
    </r>
    <r>
      <rPr>
        <sz val="12"/>
        <color theme="1"/>
        <rFont val="Calibri"/>
        <family val="2"/>
        <scheme val="minor"/>
      </rPr>
      <t xml:space="preserve"> voor Vader, </t>
    </r>
    <r>
      <rPr>
        <b/>
        <u/>
        <sz val="12"/>
        <color rgb="FF92D050"/>
        <rFont val="Calibri"/>
        <family val="2"/>
        <scheme val="minor"/>
      </rPr>
      <t>M</t>
    </r>
    <r>
      <rPr>
        <sz val="12"/>
        <color theme="1"/>
        <rFont val="Calibri"/>
        <family val="2"/>
        <scheme val="minor"/>
      </rPr>
      <t xml:space="preserve"> voor Moeder of </t>
    </r>
    <r>
      <rPr>
        <b/>
        <u/>
        <sz val="12"/>
        <color theme="5" tint="0.39997558519241921"/>
        <rFont val="Calibri"/>
        <family val="2"/>
        <scheme val="minor"/>
      </rPr>
      <t>A</t>
    </r>
    <r>
      <rPr>
        <sz val="12"/>
        <color theme="1"/>
        <rFont val="Calibri"/>
        <family val="2"/>
        <scheme val="minor"/>
      </rPr>
      <t xml:space="preserve"> voor Anders in te vullen. (zie voor meer uitleg ook tekst bij "</t>
    </r>
    <r>
      <rPr>
        <i/>
        <sz val="12"/>
        <color theme="1"/>
        <rFont val="Calibri"/>
        <family val="2"/>
        <scheme val="minor"/>
      </rPr>
      <t>Regelmatige Omgangsdagen</t>
    </r>
    <r>
      <rPr>
        <sz val="12"/>
        <color theme="1"/>
        <rFont val="Calibri"/>
        <family val="2"/>
        <scheme val="minor"/>
      </rPr>
      <t xml:space="preserve">")
- Is er in geen één van ingeschakelde Dagdeel-kolommen iets ingevuld? Dan wordt deze automatisch toegewezen aan de vaste persoon van die dag (dit is direct ook zichtbaar aan de kleuren).
- De vaste persoon per dag blijft </t>
    </r>
    <r>
      <rPr>
        <b/>
        <u/>
        <sz val="12"/>
        <color theme="1"/>
        <rFont val="Calibri"/>
        <family val="2"/>
        <scheme val="minor"/>
      </rPr>
      <t xml:space="preserve">ook actief </t>
    </r>
    <r>
      <rPr>
        <sz val="12"/>
        <color theme="1"/>
        <rFont val="Calibri"/>
        <family val="2"/>
        <scheme val="minor"/>
      </rPr>
      <t xml:space="preserve">zolang </t>
    </r>
    <r>
      <rPr>
        <b/>
        <u/>
        <sz val="12"/>
        <color theme="1"/>
        <rFont val="Calibri"/>
        <family val="2"/>
        <scheme val="minor"/>
      </rPr>
      <t>NIET in alle</t>
    </r>
    <r>
      <rPr>
        <sz val="12"/>
        <color theme="1"/>
        <rFont val="Calibri"/>
        <family val="2"/>
        <scheme val="minor"/>
      </rPr>
      <t xml:space="preserve"> actieve dagdeel-kolommen van de betreffende datum in de omgangsplanning iets anders is ingevuld. </t>
    </r>
  </si>
  <si>
    <r>
      <t>- Gebruik het tabblad "</t>
    </r>
    <r>
      <rPr>
        <i/>
        <sz val="12"/>
        <color theme="1"/>
        <rFont val="Calibri"/>
        <family val="2"/>
        <scheme val="minor"/>
      </rPr>
      <t>Speciale dagen&amp;activiteiten</t>
    </r>
    <r>
      <rPr>
        <sz val="12"/>
        <color theme="1"/>
        <rFont val="Calibri"/>
        <family val="2"/>
        <scheme val="minor"/>
      </rPr>
      <t>" om Speciale (feest)dagen &amp; andere (persoonlijke) activiteiten die voor de omgangsregeling van belang zijn op te nemen.</t>
    </r>
  </si>
  <si>
    <r>
      <t>- Gebruik het tabblad "</t>
    </r>
    <r>
      <rPr>
        <i/>
        <sz val="12"/>
        <color theme="1"/>
        <rFont val="Calibri"/>
        <family val="2"/>
        <scheme val="minor"/>
      </rPr>
      <t>Verjaardagen</t>
    </r>
    <r>
      <rPr>
        <sz val="12"/>
        <color theme="1"/>
        <rFont val="Calibri"/>
        <family val="2"/>
        <scheme val="minor"/>
      </rPr>
      <t>" om alle verjaardagen (geboortedata) die voor de omgangsregeling van belang zijn op te nemen.</t>
    </r>
  </si>
  <si>
    <r>
      <t>- Gebruik het tabblad "</t>
    </r>
    <r>
      <rPr>
        <i/>
        <sz val="12"/>
        <color theme="1"/>
        <rFont val="Calibri"/>
        <family val="2"/>
        <scheme val="minor"/>
      </rPr>
      <t>School(vakanties)&amp;activiteiten</t>
    </r>
    <r>
      <rPr>
        <sz val="12"/>
        <color theme="1"/>
        <rFont val="Calibri"/>
        <family val="2"/>
        <scheme val="minor"/>
      </rPr>
      <t>" om alle schoolvakanties en andere schoolactiveteiten (ouderavonden, schoolreis etc.) die voor de omgangsregeling van belang zijn op te nemen.</t>
    </r>
  </si>
  <si>
    <t xml:space="preserve">  =&gt; 'De gegevens uit deze 3 tabbladen worden weer getoond in de tabbladen "Omgangsplanning-Compact" en "Omgangsplanning-Uitgebreid".</t>
  </si>
  <si>
    <r>
      <t>- Als de omgangsplanning compleet is alleen de datumregels zien/afdrukken die betrekking hebben op Vader, Moeder en/of Anders? Gebruik dan de filter optie bij de kolom "</t>
    </r>
    <r>
      <rPr>
        <i/>
        <sz val="12"/>
        <color theme="1"/>
        <rFont val="Calibri"/>
        <family val="2"/>
        <scheme val="minor"/>
      </rPr>
      <t>Is definitief (deels) bij?</t>
    </r>
    <r>
      <rPr>
        <sz val="12"/>
        <color theme="1"/>
        <rFont val="Calibri"/>
        <family val="2"/>
        <scheme val="minor"/>
      </rPr>
      <t>"
  (kolom D). Via de filteroptie "</t>
    </r>
    <r>
      <rPr>
        <i/>
        <sz val="12"/>
        <color theme="1"/>
        <rFont val="Calibri"/>
        <family val="2"/>
        <scheme val="minor"/>
      </rPr>
      <t>Bevat</t>
    </r>
    <r>
      <rPr>
        <sz val="12"/>
        <color theme="1"/>
        <rFont val="Calibri"/>
        <family val="2"/>
        <scheme val="minor"/>
      </rPr>
      <t xml:space="preserve">" (zie afbeelding hiernaast) kan je </t>
    </r>
    <r>
      <rPr>
        <b/>
        <sz val="12"/>
        <color theme="1"/>
        <rFont val="Calibri"/>
        <family val="2"/>
        <scheme val="minor"/>
      </rPr>
      <t>filteren</t>
    </r>
    <r>
      <rPr>
        <sz val="12"/>
        <color theme="1"/>
        <rFont val="Calibri"/>
        <family val="2"/>
        <scheme val="minor"/>
      </rPr>
      <t xml:space="preserve"> op de letter "</t>
    </r>
    <r>
      <rPr>
        <sz val="12"/>
        <color rgb="FF92D050"/>
        <rFont val="Calibri"/>
        <family val="2"/>
        <scheme val="minor"/>
      </rPr>
      <t>M</t>
    </r>
    <r>
      <rPr>
        <sz val="12"/>
        <color theme="1"/>
        <rFont val="Calibri"/>
        <family val="2"/>
        <scheme val="minor"/>
      </rPr>
      <t>" (Moeder), "</t>
    </r>
    <r>
      <rPr>
        <sz val="12"/>
        <color rgb="FF00CCFF"/>
        <rFont val="Calibri"/>
        <family val="2"/>
        <scheme val="minor"/>
      </rPr>
      <t>V</t>
    </r>
    <r>
      <rPr>
        <sz val="12"/>
        <color theme="1"/>
        <rFont val="Calibri"/>
        <family val="2"/>
        <scheme val="minor"/>
      </rPr>
      <t>" (Vader) of "</t>
    </r>
    <r>
      <rPr>
        <sz val="12"/>
        <color theme="5" tint="0.39997558519241921"/>
        <rFont val="Calibri"/>
        <family val="2"/>
        <scheme val="minor"/>
      </rPr>
      <t>A</t>
    </r>
    <r>
      <rPr>
        <sz val="12"/>
        <color theme="1"/>
        <rFont val="Calibri"/>
        <family val="2"/>
        <scheme val="minor"/>
      </rPr>
      <t>" (Anders). Zo is het simpel mogelijk om (tijdelijk) alleen die regels te zien
  en af te drukken die voor de betreffende persoon van belang zijn. Waarmee de (af te drukken) planning voor deze ouder/verzorger vaak een stuk compacter wordt.</t>
    </r>
  </si>
  <si>
    <r>
      <rPr>
        <b/>
        <u/>
        <sz val="12"/>
        <color theme="1"/>
        <rFont val="Calibri"/>
        <family val="2"/>
        <scheme val="minor"/>
      </rPr>
      <t>Printen naar PDF formaat</t>
    </r>
    <r>
      <rPr>
        <u/>
        <sz val="12"/>
        <color theme="1"/>
        <rFont val="Calibri"/>
        <family val="2"/>
        <scheme val="minor"/>
      </rPr>
      <t xml:space="preserve"> (zie schermafdruk hiernaast)</t>
    </r>
    <r>
      <rPr>
        <sz val="12"/>
        <color theme="1"/>
        <rFont val="Calibri"/>
        <family val="2"/>
        <scheme val="minor"/>
      </rPr>
      <t xml:space="preserve">
'- Het is binnen Excel ook mogelijk om te printen naar .PDF-formaat (= een digitale afdruk van de omgangsplanning), dit is met name handig als je de planning via email verstuurd wordt.
  De ontvanger kan deze vervolgens dan zelf weer afdrukken op papier  (indien gewenst).</t>
    </r>
  </si>
  <si>
    <r>
      <t>- Vul in de tabel "</t>
    </r>
    <r>
      <rPr>
        <i/>
        <sz val="12"/>
        <color theme="1"/>
        <rFont val="Calibri"/>
        <family val="2"/>
        <scheme val="minor"/>
      </rPr>
      <t>Namen kinderen</t>
    </r>
    <r>
      <rPr>
        <sz val="12"/>
        <color theme="1"/>
        <rFont val="Calibri"/>
        <family val="2"/>
        <scheme val="minor"/>
      </rPr>
      <t>" per regel de na(a)m(en) van het kind(groepen) in waarvoor een aparte éigen' planning nodig is.
- Vul bij de 2e t/m de 5e kind(groep) in de kolom "</t>
    </r>
    <r>
      <rPr>
        <i/>
        <sz val="12"/>
        <color theme="1"/>
        <rFont val="Calibri"/>
        <family val="2"/>
        <scheme val="minor"/>
      </rPr>
      <t>Groep actief?</t>
    </r>
    <r>
      <rPr>
        <sz val="12"/>
        <color theme="1"/>
        <rFont val="Calibri"/>
        <family val="2"/>
        <scheme val="minor"/>
      </rPr>
      <t xml:space="preserve">" alleen een </t>
    </r>
    <r>
      <rPr>
        <b/>
        <sz val="12"/>
        <color theme="1"/>
        <rFont val="Calibri"/>
        <family val="2"/>
        <scheme val="minor"/>
      </rPr>
      <t>"</t>
    </r>
    <r>
      <rPr>
        <b/>
        <u/>
        <sz val="12"/>
        <color theme="1"/>
        <rFont val="Calibri"/>
        <family val="2"/>
        <scheme val="minor"/>
      </rPr>
      <t>Ja</t>
    </r>
    <r>
      <rPr>
        <b/>
        <sz val="12"/>
        <color theme="1"/>
        <rFont val="Calibri"/>
        <family val="2"/>
        <scheme val="minor"/>
      </rPr>
      <t>"</t>
    </r>
    <r>
      <rPr>
        <sz val="12"/>
        <color theme="1"/>
        <rFont val="Calibri"/>
        <family val="2"/>
        <scheme val="minor"/>
      </rPr>
      <t xml:space="preserve"> is als </t>
    </r>
    <r>
      <rPr>
        <b/>
        <u/>
        <sz val="12"/>
        <color theme="1"/>
        <rFont val="Calibri"/>
        <family val="2"/>
        <scheme val="minor"/>
      </rPr>
      <t>deze ook echte gebruikt</t>
    </r>
    <r>
      <rPr>
        <sz val="12"/>
        <color theme="1"/>
        <rFont val="Calibri"/>
        <family val="2"/>
        <scheme val="minor"/>
      </rPr>
      <t xml:space="preserve"> wordt.</t>
    </r>
    <r>
      <rPr>
        <b/>
        <sz val="12"/>
        <color theme="1"/>
        <rFont val="Calibri"/>
        <family val="2"/>
        <scheme val="minor"/>
      </rPr>
      <t xml:space="preserve"> </t>
    </r>
    <r>
      <rPr>
        <b/>
        <u/>
        <sz val="12"/>
        <color theme="1"/>
        <rFont val="Calibri"/>
        <family val="2"/>
        <scheme val="minor"/>
      </rPr>
      <t>Zo niet?</t>
    </r>
    <r>
      <rPr>
        <u/>
        <sz val="12"/>
        <color theme="1"/>
        <rFont val="Calibri"/>
        <family val="2"/>
        <scheme val="minor"/>
      </rPr>
      <t xml:space="preserve"> Deze dan </t>
    </r>
    <r>
      <rPr>
        <b/>
        <u/>
        <sz val="12"/>
        <color theme="1"/>
        <rFont val="Calibri"/>
        <family val="2"/>
        <scheme val="minor"/>
      </rPr>
      <t>op Nee</t>
    </r>
    <r>
      <rPr>
        <u/>
        <sz val="12"/>
        <color theme="1"/>
        <rFont val="Calibri"/>
        <family val="2"/>
        <scheme val="minor"/>
      </rPr>
      <t xml:space="preserve"> laten staan voor de goede werking van h.e.e.a!</t>
    </r>
    <r>
      <rPr>
        <sz val="12"/>
        <color theme="1"/>
        <rFont val="Calibri"/>
        <family val="2"/>
        <scheme val="minor"/>
      </rPr>
      <t xml:space="preserve">
- De niet actieve kind(groep) kolommen worden in de "</t>
    </r>
    <r>
      <rPr>
        <i/>
        <sz val="12"/>
        <color theme="1"/>
        <rFont val="Calibri"/>
        <family val="2"/>
        <scheme val="minor"/>
      </rPr>
      <t>Omgangsplanning-Uitgebreid</t>
    </r>
    <r>
      <rPr>
        <sz val="12"/>
        <color theme="1"/>
        <rFont val="Calibri"/>
        <family val="2"/>
        <scheme val="minor"/>
      </rPr>
      <t xml:space="preserve">" als helemaal </t>
    </r>
    <r>
      <rPr>
        <sz val="12"/>
        <color theme="0" tint="-0.499984740745262"/>
        <rFont val="Calibri"/>
        <family val="2"/>
        <scheme val="minor"/>
      </rPr>
      <t>GRIJS</t>
    </r>
    <r>
      <rPr>
        <sz val="12"/>
        <color theme="1"/>
        <rFont val="Calibri"/>
        <family val="2"/>
        <scheme val="minor"/>
      </rPr>
      <t xml:space="preserve"> weergegeven, de daar ingevulde waarden worden genegeerd!
- Door in de "Omgangsplanning-Uitgebreid" op het </t>
    </r>
    <r>
      <rPr>
        <b/>
        <sz val="12"/>
        <color theme="1"/>
        <rFont val="Calibri"/>
        <family val="2"/>
        <scheme val="minor"/>
      </rPr>
      <t>+ of - teken</t>
    </r>
    <r>
      <rPr>
        <sz val="12"/>
        <color theme="1"/>
        <rFont val="Calibri"/>
        <family val="2"/>
        <scheme val="minor"/>
      </rPr>
      <t xml:space="preserve"> boven de 3e, 4e en/of de 5e kind(groep) te klikken wordt deze 'samengevouwen' of juist 'opengeklapt'.</t>
    </r>
  </si>
  <si>
    <t>Omgangsplanning (compacte versie)</t>
  </si>
  <si>
    <t>Vader brengt terug bij moeder</t>
  </si>
  <si>
    <t>Moeder brengt ze bij opa en oma Pater</t>
  </si>
  <si>
    <t>Vader haalt ze op bij opa en oma Pater</t>
  </si>
  <si>
    <t>Moeder haalt ze op bij vader</t>
  </si>
  <si>
    <t>Bij opa en oma Pater</t>
  </si>
  <si>
    <t>Vader brengt 's morgens</t>
  </si>
  <si>
    <t>Moeder haalt op bij vader</t>
  </si>
  <si>
    <t>Vader brengt bij moeder</t>
  </si>
  <si>
    <t>Opa Pater brengt bij vader en moeder</t>
  </si>
  <si>
    <t>Vader brengt bij opa Pater</t>
  </si>
  <si>
    <t>Opa Pater brengt bij vader</t>
  </si>
  <si>
    <t>'s Ochtend</t>
  </si>
  <si>
    <t>'s Middag</t>
  </si>
  <si>
    <t xml:space="preserve">'s Avonds </t>
  </si>
  <si>
    <t>'s Nachts</t>
  </si>
  <si>
    <t>2.1</t>
  </si>
  <si>
    <t xml:space="preserve">Voor compatibiliteit met Excel 2016 en 2019 de nieuwe Excel functies X.ZOEKEN en TEKST.COMBINEREN vervangen door VERT.ZOEKEN &amp; andere formule opbouw </t>
  </si>
  <si>
    <t>Tok-Tok-Event (= Vb. activiteit)</t>
  </si>
  <si>
    <t>Verjaardagen, Jubilea etc.</t>
  </si>
  <si>
    <t xml:space="preserve"> Datum t/m</t>
  </si>
  <si>
    <t>Resterend aantal dagen</t>
  </si>
  <si>
    <r>
      <rPr>
        <b/>
        <u/>
        <sz val="12"/>
        <rFont val="Calibri"/>
        <family val="2"/>
        <scheme val="minor"/>
      </rPr>
      <t xml:space="preserve">3) </t>
    </r>
    <r>
      <rPr>
        <sz val="12"/>
        <color theme="1"/>
        <rFont val="Calibri"/>
        <family val="2"/>
        <scheme val="minor"/>
      </rPr>
      <t>Als de in het tabblad "</t>
    </r>
    <r>
      <rPr>
        <i/>
        <sz val="12"/>
        <color theme="1"/>
        <rFont val="Calibri"/>
        <family val="2"/>
        <scheme val="minor"/>
      </rPr>
      <t>Basisgegevens &amp; Uitleg</t>
    </r>
    <r>
      <rPr>
        <sz val="12"/>
        <color theme="1"/>
        <rFont val="Calibri"/>
        <family val="2"/>
        <scheme val="minor"/>
      </rPr>
      <t xml:space="preserve">" ingevulde startdatum van de planning </t>
    </r>
    <r>
      <rPr>
        <b/>
        <u/>
        <sz val="12"/>
        <color rgb="FFFF0000"/>
        <rFont val="Calibri"/>
        <family val="2"/>
        <scheme val="minor"/>
      </rPr>
      <t xml:space="preserve">in een hier ingevulde schoolvakantie valt, </t>
    </r>
    <r>
      <rPr>
        <sz val="12"/>
        <rFont val="Calibri"/>
        <family val="2"/>
        <scheme val="minor"/>
      </rPr>
      <t>dan bij</t>
    </r>
    <r>
      <rPr>
        <sz val="12"/>
        <color rgb="FFFF0000"/>
        <rFont val="Calibri"/>
        <family val="2"/>
        <scheme val="minor"/>
      </rPr>
      <t xml:space="preserve"> </t>
    </r>
    <r>
      <rPr>
        <sz val="12"/>
        <rFont val="Calibri"/>
        <family val="2"/>
        <scheme val="minor"/>
      </rPr>
      <t>de betreffende vakantie deze altijd laten starten</t>
    </r>
    <r>
      <rPr>
        <b/>
        <sz val="12"/>
        <color rgb="FFFF0000"/>
        <rFont val="Calibri"/>
        <family val="2"/>
        <scheme val="minor"/>
      </rPr>
      <t xml:space="preserve"> OP</t>
    </r>
    <r>
      <rPr>
        <sz val="12"/>
        <rFont val="Calibri"/>
        <family val="2"/>
        <scheme val="minor"/>
      </rPr>
      <t xml:space="preserve"> de in het tabblad "Basisgegevens &amp; Uitleg" ingevulde begindatum! Anders gaat de weergaven van deze activiteiten uit dit tabblad in de Omgangsplanning niet goed!</t>
    </r>
  </si>
  <si>
    <t>Start planning:</t>
  </si>
  <si>
    <t>= Ingevulde datum ligt voor de startdatum van de planning</t>
  </si>
  <si>
    <t>In het tabblad "School(vakanties)&amp;Activiteiten" wordt een startdatum die voor de startdatum van de planning ligt nu met een oranje kleur weergegeven</t>
  </si>
  <si>
    <t>2.2</t>
  </si>
  <si>
    <t>Ook de functie TEKST.SAMENV in de kolom "Is definitief (deels) bij?" in de omgangsplanning vervangen voor compatabiliteit met Excel 2016</t>
  </si>
  <si>
    <t>Oneven weken
in basis bij:</t>
  </si>
  <si>
    <t>Even weken
in basis bij:</t>
  </si>
  <si>
    <t>2.3</t>
  </si>
  <si>
    <r>
      <t xml:space="preserve">Het basisschema "In basis bij" in het tabblad "Basisgegevens+Uitleg" opgesplitst in een blok voor de </t>
    </r>
    <r>
      <rPr>
        <b/>
        <sz val="11"/>
        <color theme="1"/>
        <rFont val="Calibri"/>
        <family val="2"/>
        <scheme val="minor"/>
      </rPr>
      <t>even</t>
    </r>
    <r>
      <rPr>
        <sz val="11"/>
        <color theme="1"/>
        <rFont val="Calibri"/>
        <family val="2"/>
        <scheme val="minor"/>
      </rPr>
      <t xml:space="preserve"> en een blok voor de </t>
    </r>
    <r>
      <rPr>
        <b/>
        <sz val="11"/>
        <color theme="1"/>
        <rFont val="Calibri"/>
        <family val="2"/>
        <scheme val="minor"/>
      </rPr>
      <t>oneven</t>
    </r>
    <r>
      <rPr>
        <sz val="11"/>
        <color theme="1"/>
        <rFont val="Calibri"/>
        <family val="2"/>
        <scheme val="minor"/>
      </rPr>
      <t xml:space="preserve"> weken</t>
    </r>
  </si>
  <si>
    <r>
      <rPr>
        <b/>
        <u/>
        <sz val="12"/>
        <color theme="1"/>
        <rFont val="Calibri"/>
        <family val="2"/>
        <scheme val="minor"/>
      </rPr>
      <t>Deze tabel helpt je met het snel(ler) invullen van de basisafspraken op (bijna altijd) vaste dagen.</t>
    </r>
    <r>
      <rPr>
        <sz val="12"/>
        <color theme="1"/>
        <rFont val="Calibri"/>
        <family val="2"/>
        <scheme val="minor"/>
      </rPr>
      <t xml:space="preserve">
- Vul  in de kolommen "</t>
    </r>
    <r>
      <rPr>
        <i/>
        <sz val="12"/>
        <color theme="1"/>
        <rFont val="Calibri"/>
        <family val="2"/>
        <scheme val="minor"/>
      </rPr>
      <t>Oneven weken in basis bij</t>
    </r>
    <r>
      <rPr>
        <sz val="12"/>
        <color theme="1"/>
        <rFont val="Calibri"/>
        <family val="2"/>
        <scheme val="minor"/>
      </rPr>
      <t>" en "</t>
    </r>
    <r>
      <rPr>
        <i/>
        <sz val="12"/>
        <color theme="1"/>
        <rFont val="Calibri"/>
        <family val="2"/>
        <scheme val="minor"/>
      </rPr>
      <t>Even weken in basis bij</t>
    </r>
    <r>
      <rPr>
        <sz val="12"/>
        <color theme="1"/>
        <rFont val="Calibri"/>
        <family val="2"/>
        <scheme val="minor"/>
      </rPr>
      <t>" per dag de persoon in waar het kind op die dag in respectievelijk de oneven (weeknr's 1, 3, 5, 7 etc) of even (weeknr's 2, 4, 6, 8 etc) het vaakst zal verblijven: Vader, Moeder of Anders. 
  (Leeg laten is ook toegestaan, maar geeft wel veel meer werk bij het invullen van de Omgangsplanning zelf!).
- In de Omgangsplanningen worden de kolommen "Week" (kolom B) en de "In basis bij" (kolom C) bij Vader op die dag dan Blauw,
  bij Moeder Groen en bij Anders Roze. Net als de actieve kindgroep-regels, tenzij daar waar anders wordt ingevuld.
- Door bij de kolom "Week" een filter te zetten (zie uitleg hiernaast) op de celkleur Blauw, Groen of Roze heb je deze dagen
  compact op een rijtje om zo snel 'blokken dagen" te finetunen door de afwijkingen per dagdeel in te vullen bij de kind(groep).
- Haal het filter daarna weer weg en doe vervolgens de verdere finetuning van de planning.</t>
    </r>
  </si>
  <si>
    <t>Actiemarkt op school (voorbeeld)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</si>
</sst>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d\ dd/mmm/yy"/>
    <numFmt numFmtId="165" formatCode="d/mm/yy;@"/>
    <numFmt numFmtId="166" formatCode="[$-413]dd/mmm/yy;@"/>
    <numFmt numFmtId="167" formatCode="[$-413]d/mmm/yy;@"/>
    <numFmt numFmtId="168" formatCode="[$-413]d/mmm/yyyy;@"/>
  </numFmts>
  <fonts count="45"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b/>
      <sz val="11"/>
      <color theme="1"/>
      <name val="Calibri"/>
      <family val="2"/>
      <scheme val="minor"/>
    </font>
    <font>
      <sz val="8"/>
      <name val="Calibri"/>
      <family val="2"/>
      <scheme val="minor"/>
    </font>
    <font>
      <sz val="11"/>
      <color theme="0"/>
      <name val="Calibri"/>
      <family val="2"/>
      <scheme val="minor"/>
    </font>
    <font>
      <sz val="11"/>
      <color rgb="FFFF0000"/>
      <name val="Calibri"/>
      <family val="2"/>
      <scheme val="minor"/>
    </font>
    <font>
      <b/>
      <u/>
      <sz val="14"/>
      <color theme="1"/>
      <name val="Calibri"/>
      <family val="2"/>
      <scheme val="minor"/>
    </font>
    <font>
      <b/>
      <u/>
      <sz val="13"/>
      <color theme="1"/>
      <name val="Calibri"/>
      <family val="2"/>
      <scheme val="minor"/>
    </font>
    <font>
      <sz val="13"/>
      <color theme="1"/>
      <name val="Calibri"/>
      <family val="2"/>
      <scheme val="minor"/>
    </font>
    <font>
      <b/>
      <sz val="12"/>
      <color theme="1"/>
      <name val="Calibri"/>
      <family val="2"/>
      <scheme val="minor"/>
    </font>
    <font>
      <sz val="12"/>
      <color theme="1"/>
      <name val="Calibri"/>
      <family val="2"/>
      <scheme val="minor"/>
    </font>
    <font>
      <b/>
      <sz val="11"/>
      <color rgb="FFFF0000"/>
      <name val="Calibri"/>
      <family val="2"/>
      <scheme val="minor"/>
    </font>
    <font>
      <b/>
      <sz val="12"/>
      <name val="Calibri"/>
      <family val="2"/>
      <scheme val="minor"/>
    </font>
    <font>
      <sz val="11"/>
      <name val="Calibri"/>
      <family val="2"/>
      <scheme val="minor"/>
    </font>
    <font>
      <sz val="12"/>
      <name val="Calibri"/>
      <family val="2"/>
      <scheme val="minor"/>
    </font>
    <font>
      <b/>
      <u/>
      <sz val="12"/>
      <name val="Calibri"/>
      <family val="2"/>
      <scheme val="minor"/>
    </font>
    <font>
      <b/>
      <u/>
      <sz val="11"/>
      <color theme="1"/>
      <name val="Calibri"/>
      <family val="2"/>
      <scheme val="minor"/>
    </font>
    <font>
      <b/>
      <u/>
      <sz val="12"/>
      <color theme="1"/>
      <name val="Calibri"/>
      <family val="2"/>
      <scheme val="minor"/>
    </font>
    <font>
      <i/>
      <sz val="12"/>
      <color theme="1"/>
      <name val="Calibri"/>
      <family val="2"/>
      <scheme val="minor"/>
    </font>
    <font>
      <b/>
      <sz val="12"/>
      <color rgb="FFFF0000"/>
      <name val="Calibri"/>
      <family val="2"/>
      <scheme val="minor"/>
    </font>
    <font>
      <u/>
      <sz val="11"/>
      <color theme="10"/>
      <name val="Calibri"/>
      <family val="2"/>
      <scheme val="minor"/>
    </font>
    <font>
      <u/>
      <sz val="12"/>
      <color theme="10"/>
      <name val="Calibri"/>
      <family val="2"/>
      <scheme val="minor"/>
    </font>
    <font>
      <u/>
      <sz val="12"/>
      <color theme="1"/>
      <name val="Calibri"/>
      <family val="2"/>
      <scheme val="minor"/>
    </font>
    <font>
      <sz val="8"/>
      <color rgb="FF333333"/>
      <name val="Verdana"/>
      <family val="2"/>
    </font>
    <font>
      <sz val="12"/>
      <color theme="5" tint="0.39997558519241921"/>
      <name val="Calibri"/>
      <family val="2"/>
      <scheme val="minor"/>
    </font>
    <font>
      <u/>
      <sz val="12"/>
      <name val="Calibri"/>
      <family val="2"/>
      <scheme val="minor"/>
    </font>
    <font>
      <b/>
      <sz val="11"/>
      <name val="Calibri"/>
      <family val="2"/>
      <scheme val="minor"/>
    </font>
    <font>
      <u/>
      <sz val="11"/>
      <name val="Calibri"/>
      <family val="2"/>
      <scheme val="minor"/>
    </font>
    <font>
      <b/>
      <u/>
      <sz val="12"/>
      <color rgb="FFFF0000"/>
      <name val="Calibri"/>
      <family val="2"/>
      <scheme val="minor"/>
    </font>
    <font>
      <i/>
      <sz val="12"/>
      <name val="Calibri"/>
      <family val="2"/>
      <scheme val="minor"/>
    </font>
    <font>
      <sz val="12"/>
      <color rgb="FFFF0000"/>
      <name val="Calibri"/>
      <family val="2"/>
      <scheme val="minor"/>
    </font>
    <font>
      <sz val="14"/>
      <color theme="1"/>
      <name val="Calibri"/>
      <family val="2"/>
      <scheme val="minor"/>
    </font>
    <font>
      <sz val="14"/>
      <color theme="4" tint="0.39997558519241921"/>
      <name val="Calibri"/>
      <family val="2"/>
      <scheme val="minor"/>
    </font>
    <font>
      <b/>
      <sz val="14"/>
      <color theme="4" tint="0.39997558519241921"/>
      <name val="Calibri"/>
      <family val="2"/>
      <scheme val="minor"/>
    </font>
    <font>
      <i/>
      <sz val="11"/>
      <color theme="1"/>
      <name val="Calibri"/>
      <family val="2"/>
      <scheme val="minor"/>
    </font>
    <font>
      <b/>
      <i/>
      <u/>
      <sz val="12"/>
      <color theme="1"/>
      <name val="Calibri"/>
      <family val="2"/>
      <scheme val="minor"/>
    </font>
    <font>
      <b/>
      <u/>
      <sz val="12"/>
      <color rgb="FF00B0F0"/>
      <name val="Calibri"/>
      <family val="2"/>
      <scheme val="minor"/>
    </font>
    <font>
      <b/>
      <u/>
      <sz val="12"/>
      <color rgb="FF92D050"/>
      <name val="Calibri"/>
      <family val="2"/>
      <scheme val="minor"/>
    </font>
    <font>
      <b/>
      <u/>
      <sz val="12"/>
      <color theme="5" tint="0.39997558519241921"/>
      <name val="Calibri"/>
      <family val="2"/>
      <scheme val="minor"/>
    </font>
    <font>
      <sz val="12"/>
      <color rgb="FF92D050"/>
      <name val="Calibri"/>
      <family val="2"/>
      <scheme val="minor"/>
    </font>
    <font>
      <sz val="12"/>
      <color rgb="FF00CCFF"/>
      <name val="Calibri"/>
      <family val="2"/>
      <scheme val="minor"/>
    </font>
    <font>
      <sz val="12"/>
      <color theme="0" tint="-0.499984740745262"/>
      <name val="Calibri"/>
      <family val="2"/>
      <scheme val="minor"/>
    </font>
    <font>
      <i/>
      <sz val="13"/>
      <color rgb="FFFF0000"/>
      <name val="Calibri"/>
      <family val="2"/>
      <scheme val="minor"/>
    </font>
  </fonts>
  <fills count="14">
    <fill>
      <patternFill patternType="none"/>
    </fill>
    <fill>
      <patternFill patternType="gray125"/>
    </fill>
    <fill>
      <patternFill patternType="solid">
        <fgColor rgb="FF92D050"/>
        <bgColor indexed="64"/>
      </patternFill>
    </fill>
    <fill>
      <patternFill patternType="solid">
        <fgColor rgb="FF00B0F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FF66"/>
        <bgColor indexed="64"/>
      </patternFill>
    </fill>
    <fill>
      <patternFill patternType="solid">
        <fgColor theme="5" tint="0.39997558519241921"/>
        <bgColor indexed="64"/>
      </patternFill>
    </fill>
    <fill>
      <patternFill patternType="solid">
        <fgColor theme="1"/>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6"/>
        <bgColor indexed="64"/>
      </patternFill>
    </fill>
    <fill>
      <patternFill patternType="solid">
        <fgColor rgb="FF00CCFF"/>
        <bgColor indexed="64"/>
      </patternFill>
    </fill>
    <fill>
      <patternFill patternType="solid">
        <fgColor rgb="FFFFC000"/>
        <bgColor indexed="64"/>
      </patternFill>
    </fill>
  </fills>
  <borders count="6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medium">
        <color auto="1"/>
      </top>
      <bottom style="medium">
        <color auto="1"/>
      </bottom>
      <diagonal/>
    </border>
    <border>
      <left style="thin">
        <color auto="1"/>
      </left>
      <right style="medium">
        <color auto="1"/>
      </right>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top style="thin">
        <color auto="1"/>
      </top>
      <bottom style="medium">
        <color auto="1"/>
      </bottom>
      <diagonal/>
    </border>
    <border>
      <left/>
      <right style="thin">
        <color auto="1"/>
      </right>
      <top style="medium">
        <color auto="1"/>
      </top>
      <bottom style="medium">
        <color auto="1"/>
      </bottom>
      <diagonal/>
    </border>
    <border>
      <left/>
      <right/>
      <top style="medium">
        <color auto="1"/>
      </top>
      <bottom/>
      <diagonal/>
    </border>
    <border>
      <left/>
      <right style="thin">
        <color auto="1"/>
      </right>
      <top/>
      <bottom style="thin">
        <color auto="1"/>
      </bottom>
      <diagonal/>
    </border>
    <border>
      <left style="medium">
        <color indexed="64"/>
      </left>
      <right style="medium">
        <color indexed="64"/>
      </right>
      <top/>
      <bottom style="thin">
        <color auto="1"/>
      </bottom>
      <diagonal/>
    </border>
    <border>
      <left/>
      <right style="medium">
        <color auto="1"/>
      </right>
      <top style="medium">
        <color auto="1"/>
      </top>
      <bottom style="medium">
        <color auto="1"/>
      </bottom>
      <diagonal/>
    </border>
    <border>
      <left/>
      <right style="medium">
        <color auto="1"/>
      </right>
      <top style="thin">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auto="1"/>
      </left>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thin">
        <color auto="1"/>
      </right>
      <top style="thin">
        <color auto="1"/>
      </top>
      <bottom style="medium">
        <color indexed="64"/>
      </bottom>
      <diagonal/>
    </border>
    <border>
      <left style="medium">
        <color auto="1"/>
      </left>
      <right/>
      <top style="medium">
        <color auto="1"/>
      </top>
      <bottom style="medium">
        <color auto="1"/>
      </bottom>
      <diagonal/>
    </border>
    <border>
      <left style="medium">
        <color indexed="64"/>
      </left>
      <right/>
      <top style="medium">
        <color indexed="64"/>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auto="1"/>
      </left>
      <right/>
      <top/>
      <bottom style="thin">
        <color auto="1"/>
      </bottom>
      <diagonal/>
    </border>
    <border>
      <left style="medium">
        <color indexed="64"/>
      </left>
      <right style="medium">
        <color indexed="64"/>
      </right>
      <top style="medium">
        <color indexed="64"/>
      </top>
      <bottom style="thin">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thin">
        <color auto="1"/>
      </left>
      <right/>
      <top style="thin">
        <color auto="1"/>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top/>
      <bottom style="thin">
        <color auto="1"/>
      </bottom>
      <diagonal/>
    </border>
    <border>
      <left/>
      <right style="thin">
        <color auto="1"/>
      </right>
      <top style="thin">
        <color auto="1"/>
      </top>
      <bottom style="medium">
        <color indexed="64"/>
      </bottom>
      <diagonal/>
    </border>
    <border>
      <left style="medium">
        <color auto="1"/>
      </left>
      <right style="thin">
        <color auto="1"/>
      </right>
      <top/>
      <bottom/>
      <diagonal/>
    </border>
    <border>
      <left style="thin">
        <color auto="1"/>
      </left>
      <right style="medium">
        <color indexed="64"/>
      </right>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auto="1"/>
      </left>
      <right/>
      <top style="thin">
        <color auto="1"/>
      </top>
      <bottom/>
      <diagonal/>
    </border>
    <border>
      <left style="medium">
        <color auto="1"/>
      </left>
      <right style="medium">
        <color auto="1"/>
      </right>
      <top style="thin">
        <color auto="1"/>
      </top>
      <bottom/>
      <diagonal/>
    </border>
    <border>
      <left style="medium">
        <color indexed="64"/>
      </left>
      <right/>
      <top/>
      <bottom style="medium">
        <color rgb="FFFF0000"/>
      </bottom>
      <diagonal/>
    </border>
  </borders>
  <cellStyleXfs count="3">
    <xf numFmtId="0" fontId="0" fillId="0" borderId="0"/>
    <xf numFmtId="0" fontId="1" fillId="0" borderId="0"/>
    <xf numFmtId="0" fontId="22" fillId="0" borderId="0" applyNumberFormat="0" applyFill="0" applyBorder="0" applyAlignment="0" applyProtection="0"/>
  </cellStyleXfs>
  <cellXfs count="297">
    <xf numFmtId="0" fontId="0" fillId="0" borderId="0" xfId="0"/>
    <xf numFmtId="0" fontId="2" fillId="0" borderId="0" xfId="0" applyFont="1" applyAlignment="1">
      <alignment horizontal="left" vertical="center"/>
    </xf>
    <xf numFmtId="0" fontId="3" fillId="0" borderId="0" xfId="0" applyFont="1" applyAlignment="1">
      <alignment horizontal="left"/>
    </xf>
    <xf numFmtId="0" fontId="3" fillId="0" borderId="0" xfId="0" applyFont="1" applyAlignment="1">
      <alignment horizontal="center"/>
    </xf>
    <xf numFmtId="0" fontId="0" fillId="0" borderId="0" xfId="0" applyAlignment="1">
      <alignment horizontal="center"/>
    </xf>
    <xf numFmtId="0" fontId="3" fillId="0" borderId="0" xfId="0" quotePrefix="1" applyFont="1" applyAlignment="1">
      <alignment horizontal="left"/>
    </xf>
    <xf numFmtId="0" fontId="3" fillId="0" borderId="0" xfId="0" quotePrefix="1" applyFont="1"/>
    <xf numFmtId="0" fontId="2" fillId="4" borderId="24"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3" fillId="8" borderId="17" xfId="0" applyFont="1" applyFill="1" applyBorder="1" applyAlignment="1">
      <alignment horizontal="center"/>
    </xf>
    <xf numFmtId="0" fontId="3" fillId="8" borderId="23" xfId="0" applyFont="1" applyFill="1" applyBorder="1" applyAlignment="1">
      <alignment horizontal="center"/>
    </xf>
    <xf numFmtId="0" fontId="6" fillId="8" borderId="25" xfId="0" applyFont="1" applyFill="1" applyBorder="1" applyAlignment="1">
      <alignment horizontal="center" vertical="center" wrapText="1"/>
    </xf>
    <xf numFmtId="0" fontId="3" fillId="0" borderId="0" xfId="0" quotePrefix="1" applyFont="1" applyAlignment="1">
      <alignment horizontal="center"/>
    </xf>
    <xf numFmtId="0" fontId="2" fillId="4" borderId="5" xfId="0" applyFont="1" applyFill="1" applyBorder="1" applyAlignment="1">
      <alignment horizontal="center" vertical="center" wrapText="1"/>
    </xf>
    <xf numFmtId="0" fontId="3" fillId="9" borderId="16" xfId="0" applyFont="1" applyFill="1" applyBorder="1" applyAlignment="1">
      <alignment horizontal="center"/>
    </xf>
    <xf numFmtId="0" fontId="3" fillId="9" borderId="1" xfId="0" applyFont="1" applyFill="1" applyBorder="1" applyAlignment="1">
      <alignment horizontal="center"/>
    </xf>
    <xf numFmtId="0" fontId="3" fillId="9" borderId="12" xfId="0" applyFont="1" applyFill="1" applyBorder="1" applyAlignment="1">
      <alignment horizontal="center" vertical="center"/>
    </xf>
    <xf numFmtId="0" fontId="3" fillId="9" borderId="10" xfId="0" applyFont="1" applyFill="1" applyBorder="1" applyAlignment="1">
      <alignment horizontal="center" vertical="center"/>
    </xf>
    <xf numFmtId="0" fontId="3" fillId="9" borderId="26" xfId="0" applyFont="1" applyFill="1" applyBorder="1" applyAlignment="1">
      <alignment horizontal="center"/>
    </xf>
    <xf numFmtId="0" fontId="2" fillId="4" borderId="6" xfId="0" applyFont="1" applyFill="1" applyBorder="1" applyAlignment="1">
      <alignment horizontal="center" vertical="center"/>
    </xf>
    <xf numFmtId="0" fontId="7" fillId="0" borderId="0" xfId="0" applyFont="1"/>
    <xf numFmtId="0" fontId="10" fillId="0" borderId="0" xfId="0" applyFont="1"/>
    <xf numFmtId="0" fontId="12" fillId="0" borderId="0" xfId="0" applyFont="1"/>
    <xf numFmtId="0" fontId="12" fillId="0" borderId="0" xfId="0" applyFont="1" applyAlignment="1">
      <alignment horizontal="center"/>
    </xf>
    <xf numFmtId="49" fontId="11" fillId="4" borderId="5" xfId="0" applyNumberFormat="1" applyFont="1" applyFill="1" applyBorder="1" applyAlignment="1">
      <alignment horizontal="center"/>
    </xf>
    <xf numFmtId="49" fontId="11" fillId="4" borderId="3" xfId="0" applyNumberFormat="1" applyFont="1" applyFill="1" applyBorder="1" applyAlignment="1">
      <alignment horizontal="center"/>
    </xf>
    <xf numFmtId="0" fontId="11" fillId="4" borderId="37" xfId="0" applyFont="1" applyFill="1" applyBorder="1" applyAlignment="1">
      <alignment horizontal="center"/>
    </xf>
    <xf numFmtId="0" fontId="12" fillId="0" borderId="39" xfId="0" applyFont="1" applyBorder="1" applyAlignment="1">
      <alignment horizontal="center"/>
    </xf>
    <xf numFmtId="0" fontId="12" fillId="0" borderId="40" xfId="0" applyFont="1" applyBorder="1" applyAlignment="1">
      <alignment horizontal="center"/>
    </xf>
    <xf numFmtId="0" fontId="12" fillId="0" borderId="47" xfId="0" applyFont="1" applyBorder="1" applyAlignment="1">
      <alignment horizontal="center"/>
    </xf>
    <xf numFmtId="0" fontId="12" fillId="4" borderId="37" xfId="0" applyFont="1" applyFill="1" applyBorder="1" applyAlignment="1">
      <alignment horizontal="center"/>
    </xf>
    <xf numFmtId="0" fontId="13" fillId="0" borderId="0" xfId="0" applyFont="1" applyAlignment="1">
      <alignment horizontal="left" vertical="center"/>
    </xf>
    <xf numFmtId="0" fontId="3" fillId="8" borderId="50" xfId="0" applyFont="1" applyFill="1" applyBorder="1" applyAlignment="1">
      <alignment horizontal="center"/>
    </xf>
    <xf numFmtId="0" fontId="3" fillId="9" borderId="51" xfId="0" applyFont="1" applyFill="1" applyBorder="1" applyAlignment="1">
      <alignment horizontal="center"/>
    </xf>
    <xf numFmtId="0" fontId="3" fillId="9" borderId="34" xfId="0" applyFont="1" applyFill="1" applyBorder="1" applyAlignment="1">
      <alignment horizontal="center"/>
    </xf>
    <xf numFmtId="0" fontId="3" fillId="9" borderId="35" xfId="0" applyFont="1" applyFill="1" applyBorder="1" applyAlignment="1">
      <alignment horizontal="center" vertical="center"/>
    </xf>
    <xf numFmtId="0" fontId="3" fillId="9" borderId="53" xfId="0" applyFont="1" applyFill="1" applyBorder="1" applyAlignment="1">
      <alignment horizontal="center"/>
    </xf>
    <xf numFmtId="0" fontId="3" fillId="9" borderId="54" xfId="0" applyFont="1" applyFill="1" applyBorder="1" applyAlignment="1">
      <alignment horizontal="center"/>
    </xf>
    <xf numFmtId="0" fontId="3" fillId="9" borderId="36" xfId="0" applyFont="1" applyFill="1" applyBorder="1" applyAlignment="1">
      <alignment horizontal="center"/>
    </xf>
    <xf numFmtId="0" fontId="3" fillId="0" borderId="0" xfId="0" applyFont="1" applyAlignment="1">
      <alignment horizontal="left" vertical="center"/>
    </xf>
    <xf numFmtId="0" fontId="12" fillId="0" borderId="14" xfId="0" applyFont="1" applyBorder="1" applyAlignment="1">
      <alignment horizontal="center"/>
    </xf>
    <xf numFmtId="0" fontId="12" fillId="0" borderId="27" xfId="0" applyFont="1" applyBorder="1" applyAlignment="1">
      <alignment horizontal="center"/>
    </xf>
    <xf numFmtId="0" fontId="4" fillId="0" borderId="0" xfId="0" applyFont="1"/>
    <xf numFmtId="0" fontId="17" fillId="0" borderId="0" xfId="0" applyFont="1"/>
    <xf numFmtId="0" fontId="25" fillId="0" borderId="0" xfId="0" applyFont="1"/>
    <xf numFmtId="0" fontId="9" fillId="0" borderId="0" xfId="0" applyFont="1" applyAlignment="1" applyProtection="1">
      <alignment horizontal="left"/>
      <protection locked="0"/>
    </xf>
    <xf numFmtId="0" fontId="0" fillId="0" borderId="0" xfId="0" applyProtection="1">
      <protection locked="0"/>
    </xf>
    <xf numFmtId="0" fontId="4" fillId="4" borderId="5" xfId="0" applyFont="1" applyFill="1" applyBorder="1" applyProtection="1">
      <protection locked="0"/>
    </xf>
    <xf numFmtId="0" fontId="0" fillId="0" borderId="12" xfId="0" applyBorder="1" applyProtection="1">
      <protection locked="0"/>
    </xf>
    <xf numFmtId="0" fontId="0" fillId="0" borderId="10" xfId="0" applyBorder="1" applyProtection="1">
      <protection locked="0"/>
    </xf>
    <xf numFmtId="0" fontId="10" fillId="0" borderId="0" xfId="0" applyFont="1" applyProtection="1">
      <protection locked="0"/>
    </xf>
    <xf numFmtId="0" fontId="4" fillId="4" borderId="6" xfId="0" applyFont="1" applyFill="1" applyBorder="1" applyAlignment="1" applyProtection="1">
      <alignment horizontal="center"/>
      <protection locked="0"/>
    </xf>
    <xf numFmtId="0" fontId="0" fillId="9" borderId="27" xfId="0" applyFill="1" applyBorder="1" applyAlignment="1">
      <alignment horizontal="center"/>
    </xf>
    <xf numFmtId="0" fontId="4" fillId="4" borderId="19" xfId="0" applyFont="1" applyFill="1" applyBorder="1" applyProtection="1">
      <protection locked="0"/>
    </xf>
    <xf numFmtId="0" fontId="0" fillId="0" borderId="55" xfId="0" applyBorder="1" applyProtection="1">
      <protection locked="0"/>
    </xf>
    <xf numFmtId="0" fontId="0" fillId="0" borderId="2" xfId="0" applyBorder="1" applyProtection="1">
      <protection locked="0"/>
    </xf>
    <xf numFmtId="0" fontId="0" fillId="0" borderId="52" xfId="0" applyBorder="1" applyProtection="1">
      <protection locked="0"/>
    </xf>
    <xf numFmtId="0" fontId="4" fillId="4" borderId="5" xfId="0" applyFont="1" applyFill="1" applyBorder="1"/>
    <xf numFmtId="0" fontId="0" fillId="9" borderId="20" xfId="0" applyFill="1" applyBorder="1"/>
    <xf numFmtId="0" fontId="0" fillId="9" borderId="12" xfId="0" applyFill="1" applyBorder="1"/>
    <xf numFmtId="0" fontId="0" fillId="9" borderId="10" xfId="0" applyFill="1" applyBorder="1"/>
    <xf numFmtId="1" fontId="0" fillId="0" borderId="0" xfId="0" applyNumberFormat="1" applyAlignment="1">
      <alignment horizontal="center"/>
    </xf>
    <xf numFmtId="165" fontId="4" fillId="4" borderId="3" xfId="0" applyNumberFormat="1" applyFont="1" applyFill="1" applyBorder="1" applyAlignment="1">
      <alignment horizontal="center"/>
    </xf>
    <xf numFmtId="1" fontId="4" fillId="4" borderId="4" xfId="0" applyNumberFormat="1" applyFont="1" applyFill="1" applyBorder="1"/>
    <xf numFmtId="165" fontId="0" fillId="9" borderId="15" xfId="0" applyNumberFormat="1" applyFill="1" applyBorder="1" applyAlignment="1">
      <alignment horizontal="center"/>
    </xf>
    <xf numFmtId="1" fontId="0" fillId="9" borderId="16" xfId="0" applyNumberFormat="1" applyFill="1" applyBorder="1" applyAlignment="1">
      <alignment horizontal="center"/>
    </xf>
    <xf numFmtId="165" fontId="0" fillId="9" borderId="11" xfId="0" applyNumberFormat="1" applyFill="1" applyBorder="1" applyAlignment="1">
      <alignment horizontal="center"/>
    </xf>
    <xf numFmtId="1" fontId="0" fillId="9" borderId="1" xfId="0" applyNumberFormat="1" applyFill="1" applyBorder="1" applyAlignment="1">
      <alignment horizontal="center"/>
    </xf>
    <xf numFmtId="165" fontId="0" fillId="9" borderId="9" xfId="0" applyNumberFormat="1" applyFill="1" applyBorder="1" applyAlignment="1">
      <alignment horizontal="center"/>
    </xf>
    <xf numFmtId="1" fontId="0" fillId="9" borderId="36" xfId="0" applyNumberFormat="1" applyFill="1" applyBorder="1" applyAlignment="1">
      <alignment horizontal="center"/>
    </xf>
    <xf numFmtId="165" fontId="0" fillId="0" borderId="0" xfId="0" applyNumberFormat="1" applyAlignment="1">
      <alignment horizontal="center"/>
    </xf>
    <xf numFmtId="0" fontId="0" fillId="0" borderId="1" xfId="0" applyBorder="1" applyAlignment="1">
      <alignment horizontal="center"/>
    </xf>
    <xf numFmtId="166" fontId="0" fillId="0" borderId="0" xfId="0" applyNumberFormat="1" applyAlignment="1">
      <alignment horizontal="center"/>
    </xf>
    <xf numFmtId="0" fontId="2" fillId="4" borderId="19" xfId="0" applyFont="1" applyFill="1" applyBorder="1" applyAlignment="1">
      <alignment horizontal="center" vertical="center" textRotation="90" wrapText="1"/>
    </xf>
    <xf numFmtId="0" fontId="11" fillId="4" borderId="33" xfId="0" applyFont="1" applyFill="1" applyBorder="1"/>
    <xf numFmtId="0" fontId="12" fillId="0" borderId="11" xfId="0" applyFont="1" applyBorder="1" applyAlignment="1">
      <alignment horizontal="center"/>
    </xf>
    <xf numFmtId="0" fontId="12" fillId="0" borderId="9" xfId="0" applyFont="1" applyBorder="1" applyAlignment="1">
      <alignment horizontal="center"/>
    </xf>
    <xf numFmtId="0" fontId="4" fillId="4" borderId="30" xfId="0" applyFont="1" applyFill="1" applyBorder="1" applyAlignment="1">
      <alignment horizontal="center"/>
    </xf>
    <xf numFmtId="0" fontId="0" fillId="0" borderId="14" xfId="0" applyBorder="1"/>
    <xf numFmtId="0" fontId="30" fillId="0" borderId="0" xfId="0" applyFont="1"/>
    <xf numFmtId="0" fontId="12" fillId="0" borderId="2" xfId="0" applyFont="1" applyBorder="1" applyAlignment="1">
      <alignment horizontal="center"/>
    </xf>
    <xf numFmtId="0" fontId="19" fillId="0" borderId="0" xfId="0" applyFont="1" applyAlignment="1">
      <alignment horizontal="center"/>
    </xf>
    <xf numFmtId="0" fontId="3" fillId="0" borderId="1" xfId="0" applyFont="1" applyBorder="1" applyAlignment="1">
      <alignment horizontal="center"/>
    </xf>
    <xf numFmtId="0" fontId="3" fillId="0" borderId="33" xfId="0" applyFont="1" applyBorder="1" applyAlignment="1">
      <alignment horizontal="center"/>
    </xf>
    <xf numFmtId="0" fontId="3" fillId="0" borderId="34" xfId="0" applyFont="1" applyBorder="1" applyAlignment="1">
      <alignment horizontal="center"/>
    </xf>
    <xf numFmtId="0" fontId="3" fillId="0" borderId="35"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3" fillId="0" borderId="9" xfId="0" applyFont="1" applyBorder="1" applyAlignment="1">
      <alignment horizontal="center"/>
    </xf>
    <xf numFmtId="0" fontId="3" fillId="0" borderId="36" xfId="0" applyFont="1" applyBorder="1" applyAlignment="1">
      <alignment horizontal="center"/>
    </xf>
    <xf numFmtId="0" fontId="3" fillId="0" borderId="10" xfId="0" applyFont="1" applyBorder="1" applyAlignment="1">
      <alignment horizontal="center"/>
    </xf>
    <xf numFmtId="0" fontId="2" fillId="2" borderId="48" xfId="0" applyFont="1" applyFill="1" applyBorder="1" applyAlignment="1">
      <alignment horizontal="center"/>
    </xf>
    <xf numFmtId="0" fontId="2" fillId="3" borderId="13" xfId="0" applyFont="1" applyFill="1" applyBorder="1" applyAlignment="1">
      <alignment horizontal="center"/>
    </xf>
    <xf numFmtId="0" fontId="2" fillId="7" borderId="14" xfId="0" applyFont="1" applyFill="1" applyBorder="1" applyAlignment="1">
      <alignment horizontal="center"/>
    </xf>
    <xf numFmtId="0" fontId="4" fillId="4" borderId="25" xfId="0" applyFont="1" applyFill="1" applyBorder="1" applyAlignment="1">
      <alignment horizontal="center"/>
    </xf>
    <xf numFmtId="0" fontId="11" fillId="4" borderId="6" xfId="0" applyFont="1" applyFill="1" applyBorder="1" applyAlignment="1">
      <alignment horizontal="center"/>
    </xf>
    <xf numFmtId="0" fontId="11" fillId="4" borderId="5" xfId="0" applyFont="1" applyFill="1" applyBorder="1" applyAlignment="1">
      <alignment horizontal="center"/>
    </xf>
    <xf numFmtId="0" fontId="28" fillId="10" borderId="13" xfId="0" applyFont="1" applyFill="1" applyBorder="1" applyAlignment="1">
      <alignment horizontal="center" wrapText="1"/>
    </xf>
    <xf numFmtId="0" fontId="28" fillId="10" borderId="14" xfId="0" applyFont="1" applyFill="1" applyBorder="1" applyAlignment="1">
      <alignment horizontal="center" wrapText="1"/>
    </xf>
    <xf numFmtId="0" fontId="11" fillId="10" borderId="39" xfId="0" quotePrefix="1" applyFont="1" applyFill="1" applyBorder="1" applyAlignment="1">
      <alignment horizontal="center"/>
    </xf>
    <xf numFmtId="49" fontId="11" fillId="10" borderId="33" xfId="0" applyNumberFormat="1" applyFont="1" applyFill="1" applyBorder="1" applyAlignment="1">
      <alignment horizontal="center"/>
    </xf>
    <xf numFmtId="49" fontId="11" fillId="10" borderId="35" xfId="0" applyNumberFormat="1" applyFont="1" applyFill="1" applyBorder="1" applyAlignment="1">
      <alignment horizontal="center"/>
    </xf>
    <xf numFmtId="49" fontId="11" fillId="10" borderId="11" xfId="0" applyNumberFormat="1" applyFont="1" applyFill="1" applyBorder="1" applyAlignment="1">
      <alignment horizontal="center"/>
    </xf>
    <xf numFmtId="49" fontId="11" fillId="10" borderId="12" xfId="0" applyNumberFormat="1" applyFont="1" applyFill="1" applyBorder="1" applyAlignment="1">
      <alignment horizontal="center"/>
    </xf>
    <xf numFmtId="49" fontId="11" fillId="10" borderId="9" xfId="0" applyNumberFormat="1" applyFont="1" applyFill="1" applyBorder="1" applyAlignment="1">
      <alignment horizontal="center"/>
    </xf>
    <xf numFmtId="49" fontId="11" fillId="10" borderId="10" xfId="0" applyNumberFormat="1" applyFont="1" applyFill="1" applyBorder="1" applyAlignment="1">
      <alignment horizontal="center"/>
    </xf>
    <xf numFmtId="0" fontId="11" fillId="4" borderId="49" xfId="0" applyFont="1" applyFill="1" applyBorder="1" applyAlignment="1">
      <alignment horizontal="center"/>
    </xf>
    <xf numFmtId="0" fontId="3" fillId="0" borderId="48" xfId="0" applyFont="1" applyBorder="1" applyAlignment="1">
      <alignment horizontal="left"/>
    </xf>
    <xf numFmtId="0" fontId="3" fillId="0" borderId="13" xfId="0" applyFont="1" applyBorder="1" applyAlignment="1">
      <alignment horizontal="left"/>
    </xf>
    <xf numFmtId="0" fontId="3" fillId="0" borderId="14" xfId="0" applyFont="1" applyBorder="1" applyAlignment="1">
      <alignment horizontal="left"/>
    </xf>
    <xf numFmtId="0" fontId="3" fillId="5" borderId="26" xfId="0" applyFont="1" applyFill="1" applyBorder="1" applyAlignment="1">
      <alignment horizontal="center" vertical="center"/>
    </xf>
    <xf numFmtId="0" fontId="4" fillId="4" borderId="6" xfId="0" applyFont="1" applyFill="1" applyBorder="1" applyAlignment="1">
      <alignment horizontal="left" vertical="center" wrapText="1"/>
    </xf>
    <xf numFmtId="0" fontId="0" fillId="2" borderId="48" xfId="0" applyFill="1" applyBorder="1" applyAlignment="1">
      <alignment horizontal="center"/>
    </xf>
    <xf numFmtId="0" fontId="0" fillId="12" borderId="13" xfId="0" applyFill="1" applyBorder="1" applyAlignment="1">
      <alignment horizontal="center"/>
    </xf>
    <xf numFmtId="0" fontId="0" fillId="7" borderId="13" xfId="0" applyFill="1" applyBorder="1" applyAlignment="1">
      <alignment horizontal="center"/>
    </xf>
    <xf numFmtId="0" fontId="0" fillId="7" borderId="29" xfId="0" applyFill="1" applyBorder="1" applyAlignment="1">
      <alignment horizontal="center"/>
    </xf>
    <xf numFmtId="0" fontId="0" fillId="12" borderId="17" xfId="0" applyFill="1" applyBorder="1" applyAlignment="1">
      <alignment horizontal="center"/>
    </xf>
    <xf numFmtId="0" fontId="0" fillId="2" borderId="50" xfId="0" applyFill="1" applyBorder="1" applyAlignment="1">
      <alignment horizontal="center"/>
    </xf>
    <xf numFmtId="0" fontId="2" fillId="4" borderId="3" xfId="0" applyFont="1" applyFill="1" applyBorder="1" applyAlignment="1">
      <alignment horizontal="center" vertical="center" textRotation="90" wrapText="1"/>
    </xf>
    <xf numFmtId="0" fontId="2" fillId="4" borderId="4" xfId="0" applyFont="1" applyFill="1" applyBorder="1" applyAlignment="1">
      <alignment horizontal="center" vertical="center" textRotation="90" wrapText="1"/>
    </xf>
    <xf numFmtId="0" fontId="2" fillId="4" borderId="5" xfId="0" applyFont="1" applyFill="1" applyBorder="1" applyAlignment="1">
      <alignment horizontal="center" vertical="center" textRotation="90" wrapText="1"/>
    </xf>
    <xf numFmtId="0" fontId="6" fillId="8" borderId="7" xfId="0" applyFont="1" applyFill="1" applyBorder="1" applyAlignment="1">
      <alignment horizontal="center" vertical="center" wrapText="1"/>
    </xf>
    <xf numFmtId="0" fontId="2" fillId="4" borderId="7" xfId="0" applyFont="1" applyFill="1" applyBorder="1" applyAlignment="1">
      <alignment horizontal="center" vertical="center"/>
    </xf>
    <xf numFmtId="0" fontId="2" fillId="4" borderId="3" xfId="0" applyFont="1" applyFill="1" applyBorder="1" applyAlignment="1">
      <alignment horizontal="center" vertical="center" textRotation="90"/>
    </xf>
    <xf numFmtId="0" fontId="3" fillId="5" borderId="20" xfId="0" applyFont="1" applyFill="1" applyBorder="1" applyAlignment="1">
      <alignment horizontal="center" vertical="center"/>
    </xf>
    <xf numFmtId="0" fontId="3" fillId="5" borderId="58" xfId="0" applyFont="1" applyFill="1" applyBorder="1" applyAlignment="1">
      <alignment horizontal="center" vertical="center"/>
    </xf>
    <xf numFmtId="0" fontId="11" fillId="4" borderId="48" xfId="0" applyFont="1" applyFill="1" applyBorder="1" applyAlignment="1">
      <alignment horizontal="center"/>
    </xf>
    <xf numFmtId="0" fontId="11" fillId="4" borderId="14" xfId="0" applyFont="1" applyFill="1" applyBorder="1" applyAlignment="1">
      <alignment horizontal="center"/>
    </xf>
    <xf numFmtId="0" fontId="8" fillId="0" borderId="0" xfId="0" quotePrefix="1" applyFont="1" applyAlignment="1">
      <alignment horizontal="center"/>
    </xf>
    <xf numFmtId="0" fontId="11" fillId="0" borderId="0" xfId="0" quotePrefix="1" applyFont="1" applyAlignment="1">
      <alignment horizontal="center"/>
    </xf>
    <xf numFmtId="0" fontId="3" fillId="9" borderId="48" xfId="0" applyFont="1" applyFill="1" applyBorder="1" applyAlignment="1">
      <alignment horizontal="center"/>
    </xf>
    <xf numFmtId="0" fontId="3" fillId="5" borderId="35" xfId="0" applyFont="1" applyFill="1" applyBorder="1" applyAlignment="1">
      <alignment horizontal="center" vertical="center"/>
    </xf>
    <xf numFmtId="0" fontId="3" fillId="5" borderId="51" xfId="0" applyFont="1" applyFill="1" applyBorder="1" applyAlignment="1">
      <alignment horizontal="center" vertical="center"/>
    </xf>
    <xf numFmtId="0" fontId="3" fillId="5" borderId="53" xfId="0" applyFont="1" applyFill="1" applyBorder="1" applyAlignment="1">
      <alignment horizontal="center" vertical="center"/>
    </xf>
    <xf numFmtId="167" fontId="3" fillId="0" borderId="0" xfId="0" applyNumberFormat="1" applyFont="1" applyAlignment="1">
      <alignment horizontal="center"/>
    </xf>
    <xf numFmtId="167" fontId="3" fillId="0" borderId="0" xfId="0" quotePrefix="1" applyNumberFormat="1" applyFont="1" applyAlignment="1">
      <alignment horizontal="left"/>
    </xf>
    <xf numFmtId="167" fontId="2" fillId="4" borderId="19" xfId="0" applyNumberFormat="1" applyFont="1" applyFill="1" applyBorder="1" applyAlignment="1">
      <alignment horizontal="center" vertical="center"/>
    </xf>
    <xf numFmtId="167" fontId="3" fillId="0" borderId="49" xfId="0" applyNumberFormat="1" applyFont="1" applyBorder="1" applyAlignment="1">
      <alignment horizontal="center"/>
    </xf>
    <xf numFmtId="167" fontId="3" fillId="0" borderId="2" xfId="0" applyNumberFormat="1" applyFont="1" applyBorder="1" applyAlignment="1">
      <alignment horizontal="center"/>
    </xf>
    <xf numFmtId="167" fontId="3" fillId="0" borderId="52" xfId="0" applyNumberFormat="1" applyFont="1" applyBorder="1" applyAlignment="1">
      <alignment horizontal="center"/>
    </xf>
    <xf numFmtId="167" fontId="0" fillId="0" borderId="0" xfId="0" applyNumberFormat="1"/>
    <xf numFmtId="0" fontId="2" fillId="4" borderId="4" xfId="0" applyFont="1" applyFill="1" applyBorder="1" applyAlignment="1">
      <alignment vertical="center" textRotation="90" wrapText="1"/>
    </xf>
    <xf numFmtId="0" fontId="11" fillId="10" borderId="13" xfId="0" applyFont="1" applyFill="1" applyBorder="1" applyAlignment="1">
      <alignment horizontal="center"/>
    </xf>
    <xf numFmtId="0" fontId="19" fillId="0" borderId="0" xfId="0" applyFont="1"/>
    <xf numFmtId="0" fontId="8" fillId="0" borderId="0" xfId="0" applyFont="1"/>
    <xf numFmtId="0" fontId="12" fillId="0" borderId="62" xfId="0" applyFont="1" applyBorder="1" applyAlignment="1">
      <alignment horizontal="center"/>
    </xf>
    <xf numFmtId="0" fontId="11" fillId="10" borderId="63" xfId="0" applyFont="1" applyFill="1" applyBorder="1" applyAlignment="1">
      <alignment horizontal="center"/>
    </xf>
    <xf numFmtId="0" fontId="12" fillId="0" borderId="0" xfId="0" applyFont="1" applyAlignment="1">
      <alignment horizontal="left"/>
    </xf>
    <xf numFmtId="0" fontId="11" fillId="4" borderId="3" xfId="0" applyFont="1" applyFill="1" applyBorder="1" applyAlignment="1">
      <alignment horizontal="center" vertical="center" wrapText="1"/>
    </xf>
    <xf numFmtId="0" fontId="11" fillId="10" borderId="39" xfId="0" applyFont="1" applyFill="1" applyBorder="1" applyAlignment="1">
      <alignment horizontal="center" vertical="center" wrapText="1"/>
    </xf>
    <xf numFmtId="0" fontId="11" fillId="10" borderId="40" xfId="0" applyFont="1" applyFill="1" applyBorder="1" applyAlignment="1">
      <alignment horizontal="center" vertical="center" wrapText="1"/>
    </xf>
    <xf numFmtId="0" fontId="14" fillId="0" borderId="30" xfId="0" applyFont="1" applyBorder="1" applyAlignment="1">
      <alignment horizontal="center"/>
    </xf>
    <xf numFmtId="0" fontId="28" fillId="10" borderId="48" xfId="0" applyFont="1" applyFill="1" applyBorder="1" applyAlignment="1">
      <alignment horizontal="center" wrapText="1"/>
    </xf>
    <xf numFmtId="0" fontId="12" fillId="0" borderId="30" xfId="0" applyFont="1" applyBorder="1" applyAlignment="1">
      <alignment horizontal="center" vertical="center"/>
    </xf>
    <xf numFmtId="0" fontId="12" fillId="0" borderId="32" xfId="0" applyFont="1" applyBorder="1" applyAlignment="1">
      <alignment horizontal="center" vertical="center"/>
    </xf>
    <xf numFmtId="0" fontId="4" fillId="0" borderId="48"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0" fillId="0" borderId="13" xfId="0" applyBorder="1" applyAlignment="1">
      <alignment horizontal="center" vertical="center"/>
    </xf>
    <xf numFmtId="0" fontId="12" fillId="0" borderId="0" xfId="0" applyFont="1" applyAlignment="1">
      <alignment horizontal="center" vertical="center"/>
    </xf>
    <xf numFmtId="0" fontId="12" fillId="0" borderId="6" xfId="0" applyFont="1" applyBorder="1" applyAlignment="1">
      <alignment horizontal="center" vertical="center"/>
    </xf>
    <xf numFmtId="0" fontId="0" fillId="0" borderId="48" xfId="0" applyBorder="1" applyAlignment="1">
      <alignment horizontal="center" vertical="center"/>
    </xf>
    <xf numFmtId="0" fontId="12" fillId="0" borderId="38" xfId="0" applyFont="1" applyBorder="1" applyAlignment="1">
      <alignment horizontal="center" vertical="top"/>
    </xf>
    <xf numFmtId="0" fontId="12" fillId="0" borderId="39" xfId="0" applyFont="1" applyBorder="1" applyAlignment="1">
      <alignment horizontal="center" vertical="top"/>
    </xf>
    <xf numFmtId="0" fontId="12" fillId="0" borderId="8" xfId="0" applyFont="1" applyBorder="1"/>
    <xf numFmtId="164" fontId="11" fillId="10" borderId="50" xfId="0" applyNumberFormat="1" applyFont="1" applyFill="1" applyBorder="1" applyAlignment="1">
      <alignment horizontal="center" vertical="center"/>
    </xf>
    <xf numFmtId="0" fontId="4" fillId="10" borderId="23" xfId="0" applyFont="1" applyFill="1" applyBorder="1" applyAlignment="1">
      <alignment horizontal="center" vertical="top"/>
    </xf>
    <xf numFmtId="0" fontId="14" fillId="0" borderId="0" xfId="0" applyFont="1" applyAlignment="1">
      <alignment wrapText="1"/>
    </xf>
    <xf numFmtId="0" fontId="0" fillId="0" borderId="0" xfId="0" applyAlignment="1">
      <alignment horizontal="left" vertical="top"/>
    </xf>
    <xf numFmtId="166" fontId="4" fillId="4" borderId="33" xfId="0" applyNumberFormat="1" applyFont="1" applyFill="1" applyBorder="1" applyAlignment="1">
      <alignment horizontal="center"/>
    </xf>
    <xf numFmtId="0" fontId="4" fillId="4" borderId="34" xfId="0" applyFont="1" applyFill="1" applyBorder="1" applyAlignment="1">
      <alignment horizontal="center"/>
    </xf>
    <xf numFmtId="0" fontId="4" fillId="4" borderId="35" xfId="0" applyFont="1" applyFill="1" applyBorder="1"/>
    <xf numFmtId="166" fontId="0" fillId="0" borderId="11" xfId="0" applyNumberFormat="1" applyBorder="1" applyAlignment="1">
      <alignment horizontal="center"/>
    </xf>
    <xf numFmtId="0" fontId="0" fillId="0" borderId="12" xfId="0" applyBorder="1"/>
    <xf numFmtId="166" fontId="0" fillId="0" borderId="9" xfId="0" applyNumberFormat="1" applyBorder="1" applyAlignment="1">
      <alignment horizontal="center"/>
    </xf>
    <xf numFmtId="0" fontId="0" fillId="0" borderId="36" xfId="0" applyBorder="1" applyAlignment="1">
      <alignment horizontal="center"/>
    </xf>
    <xf numFmtId="0" fontId="0" fillId="0" borderId="10" xfId="0" applyBorder="1"/>
    <xf numFmtId="0" fontId="11" fillId="10" borderId="38" xfId="0" quotePrefix="1" applyFont="1" applyFill="1" applyBorder="1" applyAlignment="1">
      <alignment horizontal="center"/>
    </xf>
    <xf numFmtId="0" fontId="11" fillId="10" borderId="40" xfId="0" quotePrefix="1" applyFont="1" applyFill="1" applyBorder="1" applyAlignment="1">
      <alignment horizontal="center"/>
    </xf>
    <xf numFmtId="0" fontId="3" fillId="5" borderId="1" xfId="0" applyFont="1" applyFill="1" applyBorder="1" applyAlignment="1">
      <alignment horizontal="center" vertical="center"/>
    </xf>
    <xf numFmtId="0" fontId="3" fillId="9" borderId="13" xfId="0" applyFont="1" applyFill="1" applyBorder="1" applyAlignment="1">
      <alignment horizontal="center"/>
    </xf>
    <xf numFmtId="0" fontId="3" fillId="9" borderId="14" xfId="0" applyFont="1" applyFill="1" applyBorder="1" applyAlignment="1">
      <alignment horizontal="center"/>
    </xf>
    <xf numFmtId="0" fontId="3" fillId="5" borderId="36" xfId="0" applyFont="1" applyFill="1" applyBorder="1" applyAlignment="1">
      <alignment horizontal="center" vertical="center"/>
    </xf>
    <xf numFmtId="0" fontId="3" fillId="9" borderId="11" xfId="0" applyFont="1" applyFill="1" applyBorder="1" applyAlignment="1">
      <alignment horizontal="center"/>
    </xf>
    <xf numFmtId="0" fontId="3" fillId="9" borderId="9" xfId="0" applyFont="1" applyFill="1" applyBorder="1" applyAlignment="1">
      <alignment horizontal="center"/>
    </xf>
    <xf numFmtId="168" fontId="9" fillId="0" borderId="0" xfId="0" applyNumberFormat="1" applyFont="1" applyProtection="1">
      <protection locked="0"/>
    </xf>
    <xf numFmtId="168" fontId="4" fillId="4" borderId="3" xfId="0" applyNumberFormat="1" applyFont="1" applyFill="1" applyBorder="1" applyProtection="1">
      <protection locked="0"/>
    </xf>
    <xf numFmtId="168" fontId="0" fillId="0" borderId="0" xfId="0" applyNumberFormat="1"/>
    <xf numFmtId="168" fontId="4" fillId="4" borderId="3" xfId="0" applyNumberFormat="1" applyFont="1" applyFill="1" applyBorder="1" applyAlignment="1" applyProtection="1">
      <alignment horizontal="right"/>
      <protection locked="0"/>
    </xf>
    <xf numFmtId="168" fontId="0" fillId="0" borderId="15" xfId="0" applyNumberFormat="1" applyBorder="1" applyAlignment="1" applyProtection="1">
      <alignment horizontal="right"/>
      <protection locked="0"/>
    </xf>
    <xf numFmtId="168" fontId="0" fillId="0" borderId="11" xfId="0" applyNumberFormat="1" applyBorder="1" applyAlignment="1" applyProtection="1">
      <alignment horizontal="right"/>
      <protection locked="0"/>
    </xf>
    <xf numFmtId="168" fontId="0" fillId="0" borderId="9" xfId="0" applyNumberFormat="1" applyBorder="1" applyAlignment="1" applyProtection="1">
      <alignment horizontal="right"/>
      <protection locked="0"/>
    </xf>
    <xf numFmtId="168" fontId="0" fillId="0" borderId="0" xfId="0" applyNumberFormat="1" applyAlignment="1">
      <alignment horizontal="right"/>
    </xf>
    <xf numFmtId="168" fontId="8" fillId="0" borderId="0" xfId="0" applyNumberFormat="1" applyFont="1" applyAlignment="1" applyProtection="1">
      <alignment horizontal="left"/>
      <protection locked="0"/>
    </xf>
    <xf numFmtId="0" fontId="9" fillId="0" borderId="0" xfId="0" applyFont="1" applyAlignment="1" applyProtection="1">
      <alignment horizontal="right"/>
      <protection locked="0"/>
    </xf>
    <xf numFmtId="164" fontId="0" fillId="0" borderId="11" xfId="0" applyNumberFormat="1" applyBorder="1" applyAlignment="1" applyProtection="1">
      <alignment horizontal="right"/>
      <protection locked="0"/>
    </xf>
    <xf numFmtId="164" fontId="0" fillId="0" borderId="17" xfId="0" applyNumberFormat="1" applyBorder="1" applyAlignment="1" applyProtection="1">
      <alignment horizontal="right"/>
      <protection locked="0"/>
    </xf>
    <xf numFmtId="164" fontId="0" fillId="0" borderId="1" xfId="0" applyNumberFormat="1" applyBorder="1" applyAlignment="1" applyProtection="1">
      <alignment horizontal="right"/>
      <protection locked="0"/>
    </xf>
    <xf numFmtId="164" fontId="0" fillId="0" borderId="9" xfId="0" applyNumberFormat="1" applyBorder="1" applyAlignment="1" applyProtection="1">
      <alignment horizontal="right"/>
      <protection locked="0"/>
    </xf>
    <xf numFmtId="164" fontId="0" fillId="0" borderId="23" xfId="0" applyNumberFormat="1" applyBorder="1" applyAlignment="1" applyProtection="1">
      <alignment horizontal="right"/>
      <protection locked="0"/>
    </xf>
    <xf numFmtId="0" fontId="0" fillId="0" borderId="0" xfId="0" applyAlignment="1">
      <alignment horizontal="right"/>
    </xf>
    <xf numFmtId="0" fontId="4" fillId="4" borderId="3" xfId="0" applyFont="1" applyFill="1" applyBorder="1" applyAlignment="1" applyProtection="1">
      <alignment horizontal="left"/>
      <protection locked="0"/>
    </xf>
    <xf numFmtId="0" fontId="4" fillId="4" borderId="7" xfId="0" applyFont="1" applyFill="1" applyBorder="1" applyAlignment="1" applyProtection="1">
      <alignment horizontal="left"/>
      <protection locked="0"/>
    </xf>
    <xf numFmtId="0" fontId="19" fillId="0" borderId="0" xfId="0" applyFont="1" applyAlignment="1" applyProtection="1">
      <alignment horizontal="right"/>
      <protection locked="0"/>
    </xf>
    <xf numFmtId="164" fontId="19" fillId="0" borderId="0" xfId="0" applyNumberFormat="1" applyFont="1" applyAlignment="1" applyProtection="1">
      <alignment horizontal="left"/>
      <protection locked="0"/>
    </xf>
    <xf numFmtId="0" fontId="10" fillId="13" borderId="6" xfId="0" applyFont="1" applyFill="1" applyBorder="1"/>
    <xf numFmtId="0" fontId="44" fillId="0" borderId="0" xfId="0" quotePrefix="1" applyFont="1"/>
    <xf numFmtId="0" fontId="3" fillId="5" borderId="34" xfId="0" applyFont="1" applyFill="1" applyBorder="1" applyAlignment="1">
      <alignment horizontal="center" vertical="center"/>
    </xf>
    <xf numFmtId="0" fontId="3" fillId="9" borderId="33" xfId="0" applyFont="1" applyFill="1" applyBorder="1" applyAlignment="1">
      <alignment horizontal="center"/>
    </xf>
    <xf numFmtId="0" fontId="2" fillId="6" borderId="57" xfId="0" applyFont="1" applyFill="1" applyBorder="1" applyAlignment="1">
      <alignment horizontal="center" vertical="center" wrapText="1"/>
    </xf>
    <xf numFmtId="0" fontId="0" fillId="6" borderId="21" xfId="0" applyFill="1" applyBorder="1" applyAlignment="1">
      <alignment horizontal="center" vertical="center" wrapText="1"/>
    </xf>
    <xf numFmtId="0" fontId="0" fillId="6" borderId="22" xfId="0" applyFill="1" applyBorder="1" applyAlignment="1">
      <alignment horizontal="center" vertical="center" wrapText="1"/>
    </xf>
    <xf numFmtId="0" fontId="3" fillId="11" borderId="37" xfId="0" applyFont="1" applyFill="1" applyBorder="1" applyAlignment="1">
      <alignment horizontal="center"/>
    </xf>
    <xf numFmtId="0" fontId="3" fillId="11" borderId="28" xfId="0" applyFont="1" applyFill="1" applyBorder="1" applyAlignment="1">
      <alignment horizontal="center"/>
    </xf>
    <xf numFmtId="0" fontId="2" fillId="6" borderId="37"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28" xfId="0" applyFont="1" applyFill="1" applyBorder="1" applyAlignment="1">
      <alignment horizontal="center" vertical="center" wrapText="1"/>
    </xf>
    <xf numFmtId="0" fontId="12" fillId="0" borderId="41" xfId="0" applyFont="1" applyBorder="1" applyAlignment="1">
      <alignment horizontal="left" vertical="top" wrapText="1"/>
    </xf>
    <xf numFmtId="0" fontId="0" fillId="0" borderId="42" xfId="0" applyBorder="1" applyAlignment="1">
      <alignment horizontal="left" vertical="top" wrapText="1"/>
    </xf>
    <xf numFmtId="0" fontId="0" fillId="0" borderId="32" xfId="0" applyBorder="1" applyAlignment="1">
      <alignment horizontal="left" vertical="top" wrapText="1"/>
    </xf>
    <xf numFmtId="0" fontId="0" fillId="0" borderId="43" xfId="0" applyBorder="1" applyAlignment="1">
      <alignment horizontal="left" vertical="top" wrapText="1"/>
    </xf>
    <xf numFmtId="0" fontId="0" fillId="0" borderId="44" xfId="0" applyBorder="1" applyAlignment="1">
      <alignment horizontal="left" vertical="top" wrapText="1"/>
    </xf>
    <xf numFmtId="0" fontId="0" fillId="0" borderId="45" xfId="0" applyBorder="1" applyAlignment="1">
      <alignment horizontal="left" vertical="top" wrapText="1"/>
    </xf>
    <xf numFmtId="0" fontId="33" fillId="0" borderId="59" xfId="0" applyFont="1" applyBorder="1"/>
    <xf numFmtId="0" fontId="33" fillId="0" borderId="60" xfId="0" applyFont="1" applyBorder="1"/>
    <xf numFmtId="0" fontId="33" fillId="0" borderId="61" xfId="0" applyFont="1" applyBorder="1"/>
    <xf numFmtId="0" fontId="12" fillId="0" borderId="51" xfId="0" quotePrefix="1" applyFont="1" applyBorder="1"/>
    <xf numFmtId="0" fontId="0" fillId="0" borderId="34" xfId="0" applyBorder="1"/>
    <xf numFmtId="0" fontId="0" fillId="0" borderId="35" xfId="0" applyBorder="1"/>
    <xf numFmtId="0" fontId="12" fillId="0" borderId="7" xfId="0" quotePrefix="1" applyFont="1" applyBorder="1" applyAlignment="1">
      <alignment wrapText="1"/>
    </xf>
    <xf numFmtId="0" fontId="0" fillId="0" borderId="7" xfId="0" applyBorder="1" applyAlignment="1">
      <alignment wrapText="1"/>
    </xf>
    <xf numFmtId="0" fontId="0" fillId="0" borderId="28" xfId="0" applyBorder="1" applyAlignment="1">
      <alignment wrapText="1"/>
    </xf>
    <xf numFmtId="0" fontId="12" fillId="0" borderId="33" xfId="0" quotePrefix="1" applyFont="1" applyBorder="1" applyAlignment="1">
      <alignment wrapText="1"/>
    </xf>
    <xf numFmtId="0" fontId="0" fillId="0" borderId="34" xfId="0" applyBorder="1" applyAlignment="1">
      <alignment wrapText="1"/>
    </xf>
    <xf numFmtId="0" fontId="0" fillId="0" borderId="35" xfId="0" applyBorder="1" applyAlignment="1">
      <alignment wrapText="1"/>
    </xf>
    <xf numFmtId="0" fontId="12" fillId="0" borderId="11" xfId="0" quotePrefix="1" applyFont="1" applyBorder="1" applyAlignment="1">
      <alignment wrapText="1"/>
    </xf>
    <xf numFmtId="0" fontId="0" fillId="0" borderId="1" xfId="0" applyBorder="1" applyAlignment="1">
      <alignment wrapText="1"/>
    </xf>
    <xf numFmtId="0" fontId="0" fillId="0" borderId="12" xfId="0" applyBorder="1" applyAlignment="1">
      <alignment wrapText="1"/>
    </xf>
    <xf numFmtId="0" fontId="20" fillId="0" borderId="9" xfId="0" quotePrefix="1" applyFont="1" applyBorder="1" applyAlignment="1">
      <alignment wrapText="1"/>
    </xf>
    <xf numFmtId="0" fontId="36" fillId="0" borderId="36" xfId="0" applyFont="1" applyBorder="1" applyAlignment="1">
      <alignment wrapText="1"/>
    </xf>
    <xf numFmtId="0" fontId="36" fillId="0" borderId="10" xfId="0" applyFont="1" applyBorder="1" applyAlignment="1">
      <alignment wrapText="1"/>
    </xf>
    <xf numFmtId="0" fontId="19" fillId="0" borderId="0" xfId="0" quotePrefix="1" applyFont="1" applyAlignment="1">
      <alignment wrapText="1"/>
    </xf>
    <xf numFmtId="0" fontId="12" fillId="0" borderId="0" xfId="0" applyFont="1" applyAlignment="1">
      <alignment wrapText="1"/>
    </xf>
    <xf numFmtId="0" fontId="19" fillId="0" borderId="46" xfId="0" applyFont="1" applyBorder="1" applyAlignment="1">
      <alignment wrapText="1"/>
    </xf>
    <xf numFmtId="0" fontId="16" fillId="0" borderId="25" xfId="0" applyFont="1" applyBorder="1" applyAlignment="1">
      <alignment horizontal="left" vertical="top" wrapText="1"/>
    </xf>
    <xf numFmtId="0" fontId="0" fillId="0" borderId="42" xfId="0" applyBorder="1" applyAlignment="1">
      <alignment vertical="top" wrapText="1"/>
    </xf>
    <xf numFmtId="0" fontId="0" fillId="0" borderId="0" xfId="0" applyAlignment="1">
      <alignment vertical="top" wrapText="1"/>
    </xf>
    <xf numFmtId="0" fontId="0" fillId="0" borderId="43" xfId="0" applyBorder="1" applyAlignment="1">
      <alignment vertical="top" wrapText="1"/>
    </xf>
    <xf numFmtId="0" fontId="0" fillId="0" borderId="46" xfId="0" applyBorder="1" applyAlignment="1">
      <alignment vertical="top" wrapText="1"/>
    </xf>
    <xf numFmtId="0" fontId="0" fillId="0" borderId="45" xfId="0" applyBorder="1" applyAlignment="1">
      <alignment vertical="top" wrapText="1"/>
    </xf>
    <xf numFmtId="0" fontId="16" fillId="0" borderId="30" xfId="0" quotePrefix="1" applyFont="1" applyBorder="1" applyAlignment="1">
      <alignment horizontal="left" vertical="center" wrapText="1"/>
    </xf>
    <xf numFmtId="0" fontId="15" fillId="0" borderId="31" xfId="0" applyFont="1" applyBorder="1" applyAlignment="1">
      <alignment horizontal="left" vertical="center" wrapText="1"/>
    </xf>
    <xf numFmtId="0" fontId="15" fillId="0" borderId="8" xfId="0" applyFont="1" applyBorder="1" applyAlignment="1">
      <alignment horizontal="left" vertical="center" wrapText="1"/>
    </xf>
    <xf numFmtId="0" fontId="0" fillId="0" borderId="0" xfId="0" applyAlignment="1">
      <alignment wrapText="1"/>
    </xf>
    <xf numFmtId="0" fontId="0" fillId="0" borderId="18" xfId="0" quotePrefix="1" applyBorder="1" applyAlignment="1">
      <alignment wrapText="1"/>
    </xf>
    <xf numFmtId="0" fontId="12" fillId="0" borderId="56" xfId="0" quotePrefix="1" applyFont="1" applyBorder="1" applyAlignment="1">
      <alignment wrapText="1"/>
    </xf>
    <xf numFmtId="0" fontId="0" fillId="0" borderId="36" xfId="0" applyBorder="1" applyAlignment="1">
      <alignment wrapText="1"/>
    </xf>
    <xf numFmtId="0" fontId="0" fillId="0" borderId="10" xfId="0" applyBorder="1" applyAlignment="1">
      <alignment wrapText="1"/>
    </xf>
    <xf numFmtId="0" fontId="18" fillId="0" borderId="0" xfId="0" applyFont="1" applyAlignment="1">
      <alignment wrapText="1"/>
    </xf>
    <xf numFmtId="0" fontId="0" fillId="0" borderId="51" xfId="0" quotePrefix="1" applyBorder="1" applyAlignment="1">
      <alignment wrapText="1"/>
    </xf>
    <xf numFmtId="0" fontId="12" fillId="0" borderId="18" xfId="0" quotePrefix="1" applyFont="1" applyBorder="1" applyAlignment="1">
      <alignment wrapText="1"/>
    </xf>
    <xf numFmtId="0" fontId="14" fillId="0" borderId="33" xfId="0" applyFont="1" applyBorder="1"/>
    <xf numFmtId="0" fontId="23" fillId="0" borderId="9" xfId="2" applyFont="1" applyBorder="1" applyAlignment="1"/>
    <xf numFmtId="0" fontId="0" fillId="0" borderId="36" xfId="0" applyBorder="1"/>
    <xf numFmtId="0" fontId="0" fillId="0" borderId="10" xfId="0" applyBorder="1"/>
    <xf numFmtId="0" fontId="12" fillId="0" borderId="18" xfId="0" quotePrefix="1" applyFont="1" applyBorder="1"/>
    <xf numFmtId="0" fontId="0" fillId="0" borderId="1" xfId="0" applyBorder="1"/>
    <xf numFmtId="0" fontId="0" fillId="0" borderId="12" xfId="0" applyBorder="1"/>
    <xf numFmtId="0" fontId="12" fillId="0" borderId="0" xfId="0" quotePrefix="1" applyFont="1" applyAlignment="1">
      <alignment wrapText="1"/>
    </xf>
    <xf numFmtId="0" fontId="16" fillId="0" borderId="37" xfId="0" applyFont="1" applyBorder="1" applyAlignment="1">
      <alignment wrapText="1"/>
    </xf>
    <xf numFmtId="0" fontId="12" fillId="0" borderId="7" xfId="0" applyFont="1" applyBorder="1" applyAlignment="1">
      <alignment wrapText="1"/>
    </xf>
    <xf numFmtId="0" fontId="12" fillId="0" borderId="56" xfId="0" quotePrefix="1" applyFont="1" applyBorder="1" applyAlignment="1">
      <alignment horizontal="left" wrapText="1"/>
    </xf>
    <xf numFmtId="0" fontId="0" fillId="0" borderId="36" xfId="0" applyBorder="1" applyAlignment="1">
      <alignment horizontal="left" wrapText="1"/>
    </xf>
    <xf numFmtId="0" fontId="0" fillId="0" borderId="10" xfId="0" applyBorder="1" applyAlignment="1">
      <alignment horizontal="left" wrapText="1"/>
    </xf>
    <xf numFmtId="0" fontId="0" fillId="0" borderId="41" xfId="0" applyBorder="1" applyAlignment="1">
      <alignment wrapText="1"/>
    </xf>
    <xf numFmtId="0" fontId="0" fillId="0" borderId="25" xfId="0" applyBorder="1" applyAlignment="1">
      <alignment wrapText="1"/>
    </xf>
    <xf numFmtId="0" fontId="0" fillId="0" borderId="42" xfId="0" applyBorder="1" applyAlignment="1">
      <alignment wrapText="1"/>
    </xf>
    <xf numFmtId="0" fontId="0" fillId="0" borderId="32" xfId="0" applyBorder="1" applyAlignment="1">
      <alignment wrapText="1"/>
    </xf>
    <xf numFmtId="0" fontId="0" fillId="0" borderId="43" xfId="0" applyBorder="1" applyAlignment="1">
      <alignment wrapText="1"/>
    </xf>
    <xf numFmtId="0" fontId="0" fillId="0" borderId="44" xfId="0" applyBorder="1" applyAlignment="1">
      <alignment wrapText="1"/>
    </xf>
    <xf numFmtId="0" fontId="0" fillId="0" borderId="46" xfId="0" applyBorder="1" applyAlignment="1">
      <alignment wrapText="1"/>
    </xf>
    <xf numFmtId="0" fontId="0" fillId="0" borderId="45" xfId="0" applyBorder="1" applyAlignment="1">
      <alignment wrapText="1"/>
    </xf>
    <xf numFmtId="0" fontId="15" fillId="0" borderId="41" xfId="0" applyFont="1" applyBorder="1" applyAlignment="1">
      <alignment wrapText="1"/>
    </xf>
    <xf numFmtId="0" fontId="15" fillId="0" borderId="25" xfId="0" applyFont="1" applyBorder="1" applyAlignment="1">
      <alignment wrapText="1"/>
    </xf>
    <xf numFmtId="0" fontId="15" fillId="0" borderId="42" xfId="0" applyFont="1" applyBorder="1" applyAlignment="1">
      <alignment wrapText="1"/>
    </xf>
    <xf numFmtId="0" fontId="15" fillId="0" borderId="32" xfId="0" applyFont="1" applyBorder="1" applyAlignment="1">
      <alignment wrapText="1"/>
    </xf>
    <xf numFmtId="0" fontId="15" fillId="0" borderId="0" xfId="0" applyFont="1" applyAlignment="1">
      <alignment wrapText="1"/>
    </xf>
    <xf numFmtId="0" fontId="15" fillId="0" borderId="43" xfId="0" applyFont="1" applyBorder="1" applyAlignment="1">
      <alignment wrapText="1"/>
    </xf>
    <xf numFmtId="0" fontId="0" fillId="0" borderId="25" xfId="0" applyBorder="1" applyAlignment="1">
      <alignment horizontal="left" vertical="top" wrapText="1"/>
    </xf>
    <xf numFmtId="0" fontId="0" fillId="0" borderId="0" xfId="0" applyAlignment="1">
      <alignment horizontal="left" vertical="top" wrapText="1"/>
    </xf>
    <xf numFmtId="0" fontId="11" fillId="10" borderId="27" xfId="0" applyFont="1" applyFill="1" applyBorder="1" applyAlignment="1">
      <alignment horizontal="center"/>
    </xf>
    <xf numFmtId="0" fontId="11" fillId="4" borderId="30" xfId="0" applyFont="1" applyFill="1" applyBorder="1" applyAlignment="1">
      <alignment horizontal="center" wrapText="1"/>
    </xf>
    <xf numFmtId="0" fontId="4" fillId="4" borderId="8" xfId="0" applyFont="1" applyFill="1" applyBorder="1" applyAlignment="1">
      <alignment horizontal="center"/>
    </xf>
    <xf numFmtId="0" fontId="12" fillId="0" borderId="32" xfId="0" applyFont="1" applyBorder="1" applyAlignment="1">
      <alignment horizontal="left" vertical="top" wrapText="1"/>
    </xf>
    <xf numFmtId="0" fontId="0" fillId="0" borderId="64" xfId="0" applyBorder="1" applyAlignment="1">
      <alignment horizontal="left" vertical="top" wrapText="1"/>
    </xf>
    <xf numFmtId="164" fontId="0" fillId="0" borderId="11" xfId="0" applyNumberFormat="1" applyBorder="1" applyProtection="1">
      <protection locked="0"/>
    </xf>
    <xf numFmtId="164" fontId="0" fillId="0" borderId="9" xfId="0" applyNumberFormat="1" applyBorder="1" applyProtection="1">
      <protection locked="0"/>
    </xf>
  </cellXfs>
  <cellStyles count="3">
    <cellStyle name="Hyperlink" xfId="2" builtinId="8"/>
    <cellStyle name="Standaard" xfId="0" builtinId="0"/>
    <cellStyle name="Standaard 12" xfId="1" xr:uid="{00000000-0005-0000-0000-000001000000}"/>
  </cellStyles>
  <dxfs count="49">
    <dxf>
      <fill>
        <patternFill>
          <bgColor theme="5" tint="0.39994506668294322"/>
        </patternFill>
      </fill>
    </dxf>
    <dxf>
      <fill>
        <patternFill>
          <bgColor rgb="FF00B0F0"/>
        </patternFill>
      </fill>
    </dxf>
    <dxf>
      <fill>
        <patternFill>
          <bgColor rgb="FF92D050"/>
        </patternFill>
      </fill>
    </dxf>
    <dxf>
      <fill>
        <patternFill>
          <bgColor theme="5" tint="0.39994506668294322"/>
        </patternFill>
      </fill>
    </dxf>
    <dxf>
      <fill>
        <patternFill>
          <bgColor rgb="FF00B0F0"/>
        </patternFill>
      </fill>
    </dxf>
    <dxf>
      <fill>
        <patternFill>
          <bgColor rgb="FF92D050"/>
        </patternFill>
      </fill>
    </dxf>
    <dxf>
      <fill>
        <patternFill>
          <bgColor rgb="FFFFC000"/>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4" tint="0.79998168889431442"/>
        </patternFill>
      </fill>
    </dxf>
    <dxf>
      <fill>
        <patternFill>
          <bgColor theme="5" tint="0.39994506668294322"/>
        </patternFill>
      </fill>
    </dxf>
    <dxf>
      <fill>
        <patternFill>
          <bgColor rgb="FF00B0F0"/>
        </patternFill>
      </fill>
    </dxf>
    <dxf>
      <fill>
        <patternFill>
          <bgColor rgb="FF92D050"/>
        </patternFill>
      </fill>
    </dxf>
    <dxf>
      <fill>
        <patternFill>
          <bgColor theme="5" tint="0.39994506668294322"/>
        </patternFill>
      </fill>
    </dxf>
    <dxf>
      <fill>
        <patternFill>
          <bgColor rgb="FF00B0F0"/>
        </patternFill>
      </fill>
    </dxf>
    <dxf>
      <fill>
        <patternFill>
          <bgColor rgb="FF92D050"/>
        </patternFill>
      </fill>
    </dxf>
    <dxf>
      <fill>
        <patternFill>
          <bgColor theme="5" tint="0.59996337778862885"/>
        </patternFill>
      </fill>
    </dxf>
    <dxf>
      <fill>
        <patternFill>
          <bgColor theme="4" tint="0.39994506668294322"/>
        </patternFill>
      </fill>
    </dxf>
    <dxf>
      <fill>
        <patternFill>
          <bgColor theme="7" tint="0.79998168889431442"/>
        </patternFill>
      </fill>
    </dxf>
    <dxf>
      <fill>
        <patternFill>
          <bgColor rgb="FFFFFF00"/>
        </patternFill>
      </fill>
    </dxf>
    <dxf>
      <fill>
        <patternFill>
          <bgColor rgb="FFFFFF00"/>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rgb="FF00B0F0"/>
        </patternFill>
      </fill>
    </dxf>
    <dxf>
      <fill>
        <patternFill>
          <bgColor rgb="FF92D050"/>
        </patternFill>
      </fill>
    </dxf>
    <dxf>
      <fill>
        <patternFill>
          <bgColor theme="4" tint="0.79998168889431442"/>
        </patternFill>
      </fill>
    </dxf>
    <dxf>
      <fill>
        <patternFill>
          <bgColor theme="5" tint="0.39994506668294322"/>
        </patternFill>
      </fill>
    </dxf>
    <dxf>
      <fill>
        <patternFill>
          <bgColor rgb="FF00B0F0"/>
        </patternFill>
      </fill>
    </dxf>
    <dxf>
      <fill>
        <patternFill>
          <bgColor rgb="FF92D050"/>
        </patternFill>
      </fill>
    </dxf>
    <dxf>
      <fill>
        <patternFill>
          <bgColor theme="5" tint="0.39994506668294322"/>
        </patternFill>
      </fill>
    </dxf>
    <dxf>
      <fill>
        <patternFill>
          <bgColor rgb="FF00B0F0"/>
        </patternFill>
      </fill>
    </dxf>
    <dxf>
      <fill>
        <patternFill>
          <bgColor rgb="FF92D050"/>
        </patternFill>
      </fill>
    </dxf>
    <dxf>
      <fill>
        <patternFill>
          <bgColor theme="5" tint="0.59996337778862885"/>
        </patternFill>
      </fill>
    </dxf>
    <dxf>
      <fill>
        <patternFill>
          <bgColor theme="4" tint="0.39994506668294322"/>
        </patternFill>
      </fill>
    </dxf>
    <dxf>
      <fill>
        <patternFill>
          <bgColor theme="7" tint="0.79998168889431442"/>
        </patternFill>
      </fill>
    </dxf>
    <dxf>
      <fill>
        <patternFill>
          <bgColor rgb="FFFFFF00"/>
        </patternFill>
      </fill>
    </dxf>
    <dxf>
      <fill>
        <patternFill>
          <bgColor rgb="FFFFFF00"/>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rgb="FF00B0F0"/>
        </patternFill>
      </fill>
    </dxf>
    <dxf>
      <fill>
        <patternFill>
          <bgColor rgb="FF92D050"/>
        </patternFill>
      </fill>
    </dxf>
  </dxfs>
  <tableStyles count="0" defaultTableStyle="TableStyleMedium2" defaultPivotStyle="PivotStyleLight16"/>
  <colors>
    <mruColors>
      <color rgb="FF00CCFF"/>
      <color rgb="FFFFFF99"/>
      <color rgb="FFFFFF66"/>
      <color rgb="FFFF99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5</xdr:col>
      <xdr:colOff>374511</xdr:colOff>
      <xdr:row>8</xdr:row>
      <xdr:rowOff>208101</xdr:rowOff>
    </xdr:from>
    <xdr:to>
      <xdr:col>11</xdr:col>
      <xdr:colOff>521926</xdr:colOff>
      <xdr:row>32</xdr:row>
      <xdr:rowOff>92380</xdr:rowOff>
    </xdr:to>
    <xdr:pic>
      <xdr:nvPicPr>
        <xdr:cNvPr id="3" name="Afbeelding 2">
          <a:extLst>
            <a:ext uri="{FF2B5EF4-FFF2-40B4-BE49-F238E27FC236}">
              <a16:creationId xmlns:a16="http://schemas.microsoft.com/office/drawing/2014/main" id="{471DAE46-912F-434A-8E87-EAE6965BA5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tretch/>
      </xdr:blipFill>
      <xdr:spPr>
        <a:xfrm>
          <a:off x="12492428" y="1869684"/>
          <a:ext cx="3301248" cy="4932529"/>
        </a:xfrm>
        <a:prstGeom prst="rect">
          <a:avLst/>
        </a:prstGeom>
      </xdr:spPr>
    </xdr:pic>
    <xdr:clientData/>
  </xdr:twoCellAnchor>
  <xdr:twoCellAnchor editAs="oneCell">
    <xdr:from>
      <xdr:col>6</xdr:col>
      <xdr:colOff>19956</xdr:colOff>
      <xdr:row>48</xdr:row>
      <xdr:rowOff>112334</xdr:rowOff>
    </xdr:from>
    <xdr:to>
      <xdr:col>10</xdr:col>
      <xdr:colOff>415774</xdr:colOff>
      <xdr:row>50</xdr:row>
      <xdr:rowOff>329271</xdr:rowOff>
    </xdr:to>
    <xdr:pic>
      <xdr:nvPicPr>
        <xdr:cNvPr id="5" name="Afbeelding 4">
          <a:extLst>
            <a:ext uri="{FF2B5EF4-FFF2-40B4-BE49-F238E27FC236}">
              <a16:creationId xmlns:a16="http://schemas.microsoft.com/office/drawing/2014/main" id="{91CFFE27-57E9-4DE0-A534-A5BABE43E3A2}"/>
            </a:ext>
          </a:extLst>
        </xdr:cNvPr>
        <xdr:cNvPicPr>
          <a:picLocks noChangeAspect="1"/>
        </xdr:cNvPicPr>
      </xdr:nvPicPr>
      <xdr:blipFill>
        <a:blip xmlns:r="http://schemas.openxmlformats.org/officeDocument/2006/relationships" r:embed="rId2"/>
        <a:stretch>
          <a:fillRect/>
        </a:stretch>
      </xdr:blipFill>
      <xdr:spPr>
        <a:xfrm>
          <a:off x="12518873" y="11478834"/>
          <a:ext cx="2575984" cy="1053021"/>
        </a:xfrm>
        <a:prstGeom prst="rect">
          <a:avLst/>
        </a:prstGeom>
      </xdr:spPr>
    </xdr:pic>
    <xdr:clientData/>
  </xdr:twoCellAnchor>
  <xdr:twoCellAnchor editAs="oneCell">
    <xdr:from>
      <xdr:col>6</xdr:col>
      <xdr:colOff>0</xdr:colOff>
      <xdr:row>32</xdr:row>
      <xdr:rowOff>187478</xdr:rowOff>
    </xdr:from>
    <xdr:to>
      <xdr:col>15</xdr:col>
      <xdr:colOff>370571</xdr:colOff>
      <xdr:row>45</xdr:row>
      <xdr:rowOff>777131</xdr:rowOff>
    </xdr:to>
    <xdr:pic>
      <xdr:nvPicPr>
        <xdr:cNvPr id="12" name="Afbeelding 11">
          <a:extLst>
            <a:ext uri="{FF2B5EF4-FFF2-40B4-BE49-F238E27FC236}">
              <a16:creationId xmlns:a16="http://schemas.microsoft.com/office/drawing/2014/main" id="{9B165E8B-F6CB-3E90-6C35-601BCFA1CEF0}"/>
            </a:ext>
          </a:extLst>
        </xdr:cNvPr>
        <xdr:cNvPicPr>
          <a:picLocks noChangeAspect="1"/>
        </xdr:cNvPicPr>
      </xdr:nvPicPr>
      <xdr:blipFill>
        <a:blip xmlns:r="http://schemas.openxmlformats.org/officeDocument/2006/relationships" r:embed="rId3"/>
        <a:stretch>
          <a:fillRect/>
        </a:stretch>
      </xdr:blipFill>
      <xdr:spPr>
        <a:xfrm>
          <a:off x="12498917" y="6876145"/>
          <a:ext cx="5514071" cy="44208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15240</xdr:colOff>
      <xdr:row>1</xdr:row>
      <xdr:rowOff>22859</xdr:rowOff>
    </xdr:from>
    <xdr:to>
      <xdr:col>10</xdr:col>
      <xdr:colOff>19050</xdr:colOff>
      <xdr:row>17</xdr:row>
      <xdr:rowOff>115758</xdr:rowOff>
    </xdr:to>
    <xdr:pic>
      <xdr:nvPicPr>
        <xdr:cNvPr id="3" name="Afbeelding 2">
          <a:extLst>
            <a:ext uri="{FF2B5EF4-FFF2-40B4-BE49-F238E27FC236}">
              <a16:creationId xmlns:a16="http://schemas.microsoft.com/office/drawing/2014/main" id="{9C0F80A1-EEED-4608-8060-2017B9453E15}"/>
            </a:ext>
          </a:extLst>
        </xdr:cNvPr>
        <xdr:cNvPicPr>
          <a:picLocks noChangeAspect="1"/>
        </xdr:cNvPicPr>
      </xdr:nvPicPr>
      <xdr:blipFill>
        <a:blip xmlns:r="http://schemas.openxmlformats.org/officeDocument/2006/relationships" r:embed="rId1"/>
        <a:stretch>
          <a:fillRect/>
        </a:stretch>
      </xdr:blipFill>
      <xdr:spPr>
        <a:xfrm>
          <a:off x="4770120" y="251459"/>
          <a:ext cx="4274820" cy="30265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1</xdr:row>
      <xdr:rowOff>1</xdr:rowOff>
    </xdr:from>
    <xdr:to>
      <xdr:col>13</xdr:col>
      <xdr:colOff>7620</xdr:colOff>
      <xdr:row>17</xdr:row>
      <xdr:rowOff>88613</xdr:rowOff>
    </xdr:to>
    <xdr:pic>
      <xdr:nvPicPr>
        <xdr:cNvPr id="3" name="Afbeelding 2">
          <a:extLst>
            <a:ext uri="{FF2B5EF4-FFF2-40B4-BE49-F238E27FC236}">
              <a16:creationId xmlns:a16="http://schemas.microsoft.com/office/drawing/2014/main" id="{05261D23-19C6-4FF7-85D3-7B99C32915E9}"/>
            </a:ext>
          </a:extLst>
        </xdr:cNvPr>
        <xdr:cNvPicPr>
          <a:picLocks noChangeAspect="1"/>
        </xdr:cNvPicPr>
      </xdr:nvPicPr>
      <xdr:blipFill>
        <a:blip xmlns:r="http://schemas.openxmlformats.org/officeDocument/2006/relationships" r:embed="rId1"/>
        <a:stretch>
          <a:fillRect/>
        </a:stretch>
      </xdr:blipFill>
      <xdr:spPr>
        <a:xfrm>
          <a:off x="9786938" y="250032"/>
          <a:ext cx="4174807" cy="314851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15240</xdr:colOff>
      <xdr:row>4</xdr:row>
      <xdr:rowOff>0</xdr:rowOff>
    </xdr:from>
    <xdr:to>
      <xdr:col>11</xdr:col>
      <xdr:colOff>488578</xdr:colOff>
      <xdr:row>21</xdr:row>
      <xdr:rowOff>0</xdr:rowOff>
    </xdr:to>
    <xdr:pic>
      <xdr:nvPicPr>
        <xdr:cNvPr id="3" name="Afbeelding 2">
          <a:extLst>
            <a:ext uri="{FF2B5EF4-FFF2-40B4-BE49-F238E27FC236}">
              <a16:creationId xmlns:a16="http://schemas.microsoft.com/office/drawing/2014/main" id="{D9E9EF6D-A53E-4D47-A585-B24CD3DDA215}"/>
            </a:ext>
          </a:extLst>
        </xdr:cNvPr>
        <xdr:cNvPicPr>
          <a:picLocks noChangeAspect="1"/>
        </xdr:cNvPicPr>
      </xdr:nvPicPr>
      <xdr:blipFill>
        <a:blip xmlns:r="http://schemas.openxmlformats.org/officeDocument/2006/relationships" r:embed="rId1"/>
        <a:stretch>
          <a:fillRect/>
        </a:stretch>
      </xdr:blipFill>
      <xdr:spPr>
        <a:xfrm>
          <a:off x="6015990" y="857250"/>
          <a:ext cx="4029338" cy="3238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2902B-2AD7-45E1-AB32-9627B62240DA}">
  <sheetPr>
    <tabColor theme="9" tint="0.59999389629810485"/>
  </sheetPr>
  <dimension ref="A1:O372"/>
  <sheetViews>
    <sheetView tabSelected="1" zoomScale="90" zoomScaleNormal="90" workbookViewId="0">
      <pane xSplit="10" ySplit="5" topLeftCell="K6" activePane="bottomRight" state="frozen"/>
      <selection pane="topRight" activeCell="P1" sqref="P1"/>
      <selection pane="bottomLeft" activeCell="A6" sqref="A6"/>
      <selection pane="bottomRight" activeCell="G6" sqref="G6"/>
    </sheetView>
  </sheetViews>
  <sheetFormatPr defaultRowHeight="15" x14ac:dyDescent="0.25"/>
  <cols>
    <col min="1" max="1" width="65.7109375" customWidth="1"/>
    <col min="2" max="3" width="4.7109375" customWidth="1"/>
    <col min="4" max="4" width="7.7109375" customWidth="1"/>
    <col min="5" max="5" width="10.7109375" customWidth="1"/>
    <col min="6" max="6" width="12.7109375" style="140" customWidth="1"/>
    <col min="7" max="10" width="5.28515625" customWidth="1"/>
    <col min="11" max="11" width="60.7109375" customWidth="1"/>
    <col min="12" max="14" width="35.7109375" customWidth="1"/>
  </cols>
  <sheetData>
    <row r="1" spans="1:15" ht="18.75" x14ac:dyDescent="0.3">
      <c r="A1" s="128" t="s">
        <v>133</v>
      </c>
      <c r="B1" s="3"/>
      <c r="C1" s="3"/>
      <c r="D1" s="3"/>
      <c r="E1" s="3"/>
      <c r="F1" s="134"/>
      <c r="G1" s="91" t="s">
        <v>2</v>
      </c>
      <c r="H1" s="5" t="s">
        <v>3</v>
      </c>
      <c r="I1" s="3"/>
      <c r="J1" s="3"/>
      <c r="K1" s="2"/>
      <c r="L1" s="3"/>
      <c r="M1" s="3"/>
      <c r="N1" s="2"/>
      <c r="O1" s="2"/>
    </row>
    <row r="2" spans="1:15" ht="15.75" x14ac:dyDescent="0.25">
      <c r="A2" s="129" t="str">
        <f>"Start op: "&amp;TEXT('Basisgegevens+Uitleg'!C1,"dddd dd-mmm-jjjj")&amp;"     "</f>
        <v xml:space="preserve">Start op: donderdag 01-feb-2024     </v>
      </c>
      <c r="B2" s="3"/>
      <c r="C2" s="3"/>
      <c r="D2" s="3"/>
      <c r="E2" s="3"/>
      <c r="F2" s="134"/>
      <c r="G2" s="92" t="s">
        <v>4</v>
      </c>
      <c r="H2" s="5" t="s">
        <v>5</v>
      </c>
      <c r="I2" s="3"/>
      <c r="J2" s="3"/>
      <c r="K2" s="2"/>
      <c r="L2" s="3"/>
      <c r="M2" s="3"/>
      <c r="N2" s="2"/>
      <c r="O2" s="2"/>
    </row>
    <row r="3" spans="1:15" ht="16.5" thickBot="1" x14ac:dyDescent="0.3">
      <c r="A3" s="129" t="str">
        <f>"Eindigd op: "&amp;TEXT('Basisgegevens+Uitleg'!C1+'Basisgegevens+Uitleg'!C2-1,"dddd dd-mmm-jjjj")</f>
        <v>Eindigd op: maandag 29-jul-2024</v>
      </c>
      <c r="B3" s="5"/>
      <c r="C3" s="5"/>
      <c r="D3" s="5"/>
      <c r="E3" s="5"/>
      <c r="F3" s="135"/>
      <c r="G3" s="93" t="s">
        <v>0</v>
      </c>
      <c r="H3" s="5" t="s">
        <v>1</v>
      </c>
      <c r="I3" s="6"/>
      <c r="J3" s="3"/>
      <c r="K3" s="2"/>
      <c r="L3" s="3"/>
      <c r="M3" s="3"/>
      <c r="N3" s="2"/>
      <c r="O3" s="2"/>
    </row>
    <row r="4" spans="1:15" ht="15.75" customHeight="1" thickBot="1" x14ac:dyDescent="0.3">
      <c r="A4" s="3"/>
      <c r="B4" s="1"/>
      <c r="C4" s="1"/>
      <c r="D4" s="1"/>
      <c r="E4" s="39"/>
      <c r="F4" s="134"/>
      <c r="G4" s="209" t="str">
        <f>'Basisgegevens+Uitleg'!B5</f>
        <v>Kind(groep) 1</v>
      </c>
      <c r="H4" s="210"/>
      <c r="I4" s="210"/>
      <c r="J4" s="211"/>
      <c r="K4" s="2"/>
      <c r="L4" s="3"/>
      <c r="M4" s="3"/>
      <c r="N4" s="3"/>
      <c r="O4" s="1"/>
    </row>
    <row r="5" spans="1:15" ht="75" customHeight="1" thickBot="1" x14ac:dyDescent="0.3">
      <c r="A5" s="111" t="s">
        <v>86</v>
      </c>
      <c r="B5" s="123" t="s">
        <v>16</v>
      </c>
      <c r="C5" s="73" t="s">
        <v>6</v>
      </c>
      <c r="D5" s="120" t="s">
        <v>17</v>
      </c>
      <c r="E5" s="122" t="s">
        <v>7</v>
      </c>
      <c r="F5" s="136" t="s">
        <v>8</v>
      </c>
      <c r="G5" s="118" t="str">
        <f>IF(AND(TRIM('Basisgegevens+Uitleg'!$C$12)="",TRIM('Basisgegevens+Uitleg'!$D$12)=""),'Basisgegevens+Uitleg'!$B$12,CONCATENATE("(",'Basisgegevens+Uitleg'!$C$12," - ",'Basisgegevens+Uitleg'!$D$12,") ",'Basisgegevens+Uitleg'!$B$12,))</f>
        <v>'s Ochtend</v>
      </c>
      <c r="H5" s="119" t="str">
        <f>IF(AND(TRIM('Basisgegevens+Uitleg'!$C$13)="",TRIM('Basisgegevens+Uitleg'!$D$13)=""),'Basisgegevens+Uitleg'!$B$13,CONCATENATE("(",'Basisgegevens+Uitleg'!$C$13," - ",'Basisgegevens+Uitleg'!$D$13,") ",'Basisgegevens+Uitleg'!$B$13))</f>
        <v>'s Middag</v>
      </c>
      <c r="I5" s="141" t="str">
        <f>IF(AND(TRIM('Basisgegevens+Uitleg'!$C$14)="",TRIM('Basisgegevens+Uitleg'!$D$14)=""),'Basisgegevens+Uitleg'!$B$14,CONCATENATE(" (",'Basisgegevens+Uitleg'!$C$14," - ",'Basisgegevens+Uitleg'!$D$14,") ",'Basisgegevens+Uitleg'!$B$14))</f>
        <v xml:space="preserve">'s Avonds </v>
      </c>
      <c r="J5" s="120" t="str">
        <f>IF(AND(TRIM('Basisgegevens+Uitleg'!$C$15)="",TRIM('Basisgegevens+Uitleg'!$D$15)=""),'Basisgegevens+Uitleg'!$B$15,CONCATENATE("(",'Basisgegevens+Uitleg'!$C$15," - ",'Basisgegevens+Uitleg'!$D$15,") ",'Basisgegevens+Uitleg'!$B$15))</f>
        <v>'s Nachts</v>
      </c>
      <c r="K5" s="19" t="s">
        <v>9</v>
      </c>
      <c r="L5" s="7" t="s">
        <v>10</v>
      </c>
      <c r="M5" s="8" t="s">
        <v>11</v>
      </c>
      <c r="N5" s="8" t="s">
        <v>12</v>
      </c>
      <c r="O5" s="13" t="s">
        <v>154</v>
      </c>
    </row>
    <row r="6" spans="1:15" x14ac:dyDescent="0.25">
      <c r="A6" s="208" t="str">
        <f>IF(L6&amp;M6&amp;N6="","--",SUBSTITUTE(SUBSTITUTE(SUBSTITUTE(IF(L6="","--",L6)&amp;"/"&amp;IF(M6="","--",M6)&amp;"/"&amp;IF(N6="","--",N6),"--/",""),"//--",""),"/--",""))</f>
        <v>--</v>
      </c>
      <c r="B6" s="132">
        <f>IF(F6="--","--",IF(E6="Zondag",WEEKNUM(F6,1)-1,WEEKNUM(F6,1)))</f>
        <v>5</v>
      </c>
      <c r="C6" s="207" t="str">
        <f>IF(F6="--","--",IF(ISEVEN(B6)=TRUE,SUBSTITUTE(LEFT(VLOOKUP(E6,'Basisgegevens+Uitleg'!$B$19:$D$25,3,),1),0,"--"),SUBSTITUTE(LEFT(VLOOKUP(E6,'Basisgegevens+Uitleg'!$B$19:$C$25,2,),1),0,"--")))</f>
        <v>M</v>
      </c>
      <c r="D6" s="131" t="str">
        <f>IF(F6="--","--",TRIM(IF(ISERROR(SEARCH("V",IF(LEN(G6&amp;H6&amp;I6&amp;J6)&lt;4,C6,"")&amp;G6&amp;H6&amp;I6&amp;J6,1))=TRUE,"","V ")&amp;IF(ISERROR(SEARCH("M",IF(LEN(G6&amp;H6&amp;I6&amp;J6)&lt;4,C6,"")&amp;G6&amp;H6&amp;I6&amp;J6,1))=TRUE,"","M ")&amp;IF(ISERROR(SEARCH("A",IF(LEN(G6&amp;H6&amp;I6&amp;J6)&lt;4,C6,"")&amp;G6&amp;H6&amp;I6&amp;J6,1))=TRUE,"","A")))</f>
        <v>V A</v>
      </c>
      <c r="E6" s="132" t="str">
        <f>IF(F6="--","--",IF(WEEKDAY(F6)=1,"Zondag",IF(WEEKDAY(F6)=2,"Maandag",IF(WEEKDAY(F6)=3,"Dinsdag",IF(WEEKDAY(F6)=4,"Woensdag",IF(WEEKDAY(F6)=5,"Donderdag",IF(WEEKDAY(F6)=6,"Vrijdag",IF(WEEKDAY(F6)=7,"Zaterdag","--"))))))))</f>
        <v>Donderdag</v>
      </c>
      <c r="F6" s="137">
        <f>'Basisgegevens+Uitleg'!C1</f>
        <v>45323</v>
      </c>
      <c r="G6" s="83" t="s">
        <v>0</v>
      </c>
      <c r="H6" s="84" t="s">
        <v>4</v>
      </c>
      <c r="I6" s="84" t="s">
        <v>4</v>
      </c>
      <c r="J6" s="85" t="s">
        <v>4</v>
      </c>
      <c r="K6" s="107"/>
      <c r="L6" s="33" t="str">
        <f>IF(ISERROR(VLOOKUP($F6,'Speciale dagen&amp;Activiteiten'!$A$3:$A$100,1,FALSE))=TRUE,"",VLOOKUP($F6,'Speciale dagen&amp;Activiteiten'!$A$3:$B$100,2,FALSE))</f>
        <v/>
      </c>
      <c r="M6" s="34" t="str">
        <f>IF(ISERROR(VLOOKUP(CONCATENATE(DAY($F6),"-",MONTH($F6)),Verjaardagen!$C$2:$C$101,1,FALSE))=TRUE,"",VLOOKUP(CONCATENATE(DAY($F6),"-",MONTH($F6)),Verjaardagen!$C$2:$E$101,3,FALSE))</f>
        <v/>
      </c>
      <c r="N6" s="34" t="str">
        <f>IF(ISERROR(VLOOKUP(F6,'School(vakanties)&amp;Activiteiten'!A$4:A$102,1,FALSE)=TRUE),IF(ISERROR(VLOOKUP(F6,'School(vakanties)&amp;Activiteiten'!B$4:B$102,1,FALSE)=TRUE),IF(O6&gt;0,N5,""),VLOOKUP(F6,'School(vakanties)&amp;Activiteiten'!B$4:C$102,2,FALSE)),VLOOKUP(F6,'School(vakanties)&amp;Activiteiten'!A$4:C$102,3,FALSE))</f>
        <v/>
      </c>
      <c r="O6" s="35">
        <f>IF(ISERROR(VLOOKUP(F6,'School(vakanties)&amp;Activiteiten'!A$4:A$102,1,FALSE)=TRUE),IF(AND(O5&gt;0,O5&lt;999),O5-1,0),VLOOKUP(F6,'School(vakanties)&amp;Activiteiten'!A$4:D$102,4,FALSE))</f>
        <v>0</v>
      </c>
    </row>
    <row r="7" spans="1:15" x14ac:dyDescent="0.25">
      <c r="A7" s="183" t="str">
        <f t="shared" ref="A7:A70" si="0">IF(L7&amp;M7&amp;N7="","--",SUBSTITUTE(SUBSTITUTE(SUBSTITUTE(IF(L7="","--",L7)&amp;"/"&amp;IF(M7="","--",M7)&amp;"/"&amp;IF(N7="","--",N7),"--/",""),"//--",""),"/--",""))</f>
        <v>Tok-Tok-Event (= Vb. activiteit)</v>
      </c>
      <c r="B7" s="110">
        <f t="shared" ref="B7:B70" si="1">IF(F7="--","--",IF(E7="Zondag",WEEKNUM(F7,1)-1,WEEKNUM(F7,1)))</f>
        <v>5</v>
      </c>
      <c r="C7" s="179" t="str">
        <f>IF(F7="--","--",IF(ISEVEN(B7)=TRUE,SUBSTITUTE(LEFT(VLOOKUP(E7,'Basisgegevens+Uitleg'!$B$19:$D$25,3,),1),0,"--"),SUBSTITUTE(LEFT(VLOOKUP(E7,'Basisgegevens+Uitleg'!$B$19:$C$25,2,),1),0,"--")))</f>
        <v>M</v>
      </c>
      <c r="D7" s="124" t="str">
        <f t="shared" ref="D7:D70" si="2">IF(F7="--","--",TRIM(IF(ISERROR(SEARCH("V",IF(LEN(G7&amp;H7&amp;I7&amp;J7)&lt;4,C7,"")&amp;G7&amp;H7&amp;I7&amp;J7,1))=TRUE,"","V ")&amp;IF(ISERROR(SEARCH("M",IF(LEN(G7&amp;H7&amp;I7&amp;J7)&lt;4,C7,"")&amp;G7&amp;H7&amp;I7&amp;J7,1))=TRUE,"","M ")&amp;IF(ISERROR(SEARCH("A",IF(LEN(G7&amp;H7&amp;I7&amp;J7)&lt;4,C7,"")&amp;G7&amp;H7&amp;I7&amp;J7,1))=TRUE,"","A")))</f>
        <v>M</v>
      </c>
      <c r="E7" s="110" t="str">
        <f t="shared" ref="E7:E70" si="3">IF(F7="--","--",IF(WEEKDAY(F7)=1,"Zondag",IF(WEEKDAY(F7)=2,"Maandag",IF(WEEKDAY(F7)=3,"Dinsdag",IF(WEEKDAY(F7)=4,"Woensdag",IF(WEEKDAY(F7)=5,"Donderdag",IF(WEEKDAY(F7)=6,"Vrijdag",IF(WEEKDAY(F7)=7,"Zaterdag","--"))))))))</f>
        <v>Vrijdag</v>
      </c>
      <c r="F7" s="138">
        <f>IF(ROW(E7)-5&lt;='Basisgegevens+Uitleg'!$C$2,F6+1,"--")</f>
        <v>45324</v>
      </c>
      <c r="G7" s="86"/>
      <c r="H7" s="82"/>
      <c r="I7" s="82"/>
      <c r="J7" s="87"/>
      <c r="K7" s="108"/>
      <c r="L7" s="18" t="str">
        <f>IF(ISERROR(VLOOKUP($F7,'Speciale dagen&amp;Activiteiten'!$A$3:$A$100,1,FALSE))=TRUE,"",VLOOKUP($F7,'Speciale dagen&amp;Activiteiten'!$A$3:$B$100,2,FALSE))</f>
        <v>Tok-Tok-Event (= Vb. activiteit)</v>
      </c>
      <c r="M7" s="14" t="str">
        <f>IF(ISERROR(VLOOKUP(CONCATENATE(DAY($F7),"-",MONTH($F7)),Verjaardagen!$C$2:$C$101,1,FALSE))=TRUE,"",VLOOKUP(CONCATENATE(DAY($F7),"-",MONTH($F7)),Verjaardagen!$C$2:$E$101,3,FALSE))</f>
        <v/>
      </c>
      <c r="N7" s="15" t="str">
        <f>IF(ISERROR(VLOOKUP(F7,'School(vakanties)&amp;Activiteiten'!A$4:A$102,1,FALSE)=TRUE),IF(ISERROR(VLOOKUP(F7,'School(vakanties)&amp;Activiteiten'!B$4:B$102,1,FALSE)=TRUE),IF(O7&gt;0,N6,""),VLOOKUP(F7,'School(vakanties)&amp;Activiteiten'!B$4:C$102,2,FALSE)),VLOOKUP(F7,'School(vakanties)&amp;Activiteiten'!A$4:C$102,3,FALSE))</f>
        <v/>
      </c>
      <c r="O7" s="16">
        <f>IF(ISERROR(VLOOKUP(F7,'School(vakanties)&amp;Activiteiten'!A$4:A$102,1,FALSE)=TRUE),IF(AND(O6&gt;0,O6&lt;999),O6-1,0),VLOOKUP(F7,'School(vakanties)&amp;Activiteiten'!A$4:D$102,4,FALSE))</f>
        <v>0</v>
      </c>
    </row>
    <row r="8" spans="1:15" x14ac:dyDescent="0.25">
      <c r="A8" s="183" t="str">
        <f t="shared" si="0"/>
        <v>Tante Catoo/Actiemarkt op school (voorbeeld)</v>
      </c>
      <c r="B8" s="110">
        <f t="shared" si="1"/>
        <v>5</v>
      </c>
      <c r="C8" s="179" t="str">
        <f>IF(F8="--","--",IF(ISEVEN(B8)=TRUE,SUBSTITUTE(LEFT(VLOOKUP(E8,'Basisgegevens+Uitleg'!$B$19:$D$25,3,),1),0,"--"),SUBSTITUTE(LEFT(VLOOKUP(E8,'Basisgegevens+Uitleg'!$B$19:$C$25,2,),1),0,"--")))</f>
        <v>A</v>
      </c>
      <c r="D8" s="124" t="str">
        <f t="shared" si="2"/>
        <v>V M</v>
      </c>
      <c r="E8" s="110" t="str">
        <f t="shared" si="3"/>
        <v>Zaterdag</v>
      </c>
      <c r="F8" s="138">
        <f>IF(ROW(E8)-5&lt;='Basisgegevens+Uitleg'!$C$2,F7+1,"--")</f>
        <v>45325</v>
      </c>
      <c r="G8" s="86" t="s">
        <v>4</v>
      </c>
      <c r="H8" s="82" t="s">
        <v>4</v>
      </c>
      <c r="I8" s="82" t="s">
        <v>2</v>
      </c>
      <c r="J8" s="87" t="s">
        <v>4</v>
      </c>
      <c r="K8" s="108"/>
      <c r="L8" s="18" t="str">
        <f>IF(ISERROR(VLOOKUP($F8,'Speciale dagen&amp;Activiteiten'!$A$3:$A$100,1,FALSE))=TRUE,"",VLOOKUP($F8,'Speciale dagen&amp;Activiteiten'!$A$3:$B$100,2,FALSE))</f>
        <v/>
      </c>
      <c r="M8" s="14" t="str">
        <f>IF(ISERROR(VLOOKUP(CONCATENATE(DAY($F8),"-",MONTH($F8)),Verjaardagen!$C$2:$C$101,1,FALSE))=TRUE,"",VLOOKUP(CONCATENATE(DAY($F8),"-",MONTH($F8)),Verjaardagen!$C$2:$E$101,3,FALSE))</f>
        <v>Tante Catoo</v>
      </c>
      <c r="N8" s="15" t="str">
        <f>IF(ISERROR(VLOOKUP(F8,'School(vakanties)&amp;Activiteiten'!A$4:A$102,1,FALSE)=TRUE),IF(ISERROR(VLOOKUP(F8,'School(vakanties)&amp;Activiteiten'!B$4:B$102,1,FALSE)=TRUE),IF(O8&gt;0,N7,""),VLOOKUP(F8,'School(vakanties)&amp;Activiteiten'!B$4:C$102,2,FALSE)),VLOOKUP(F8,'School(vakanties)&amp;Activiteiten'!A$4:C$102,3,FALSE))</f>
        <v>Actiemarkt op school (voorbeeld)</v>
      </c>
      <c r="O8" s="16">
        <f>IF(ISERROR(VLOOKUP(F8,'School(vakanties)&amp;Activiteiten'!A$4:A$102,1,FALSE)=TRUE),IF(AND(O7&gt;0,O7&lt;999),O7-1,0),VLOOKUP(F8,'School(vakanties)&amp;Activiteiten'!A$4:D$102,4,FALSE))</f>
        <v>1</v>
      </c>
    </row>
    <row r="9" spans="1:15" x14ac:dyDescent="0.25">
      <c r="A9" s="183" t="str">
        <f t="shared" si="0"/>
        <v>--</v>
      </c>
      <c r="B9" s="110">
        <f t="shared" si="1"/>
        <v>5</v>
      </c>
      <c r="C9" s="179" t="str">
        <f>IF(F9="--","--",IF(ISEVEN(B9)=TRUE,SUBSTITUTE(LEFT(VLOOKUP(E9,'Basisgegevens+Uitleg'!$B$19:$D$25,3,),1),0,"--"),SUBSTITUTE(LEFT(VLOOKUP(E9,'Basisgegevens+Uitleg'!$B$19:$C$25,2,),1),0,"--")))</f>
        <v>V</v>
      </c>
      <c r="D9" s="124" t="str">
        <f t="shared" si="2"/>
        <v>V</v>
      </c>
      <c r="E9" s="110" t="str">
        <f t="shared" si="3"/>
        <v>Zondag</v>
      </c>
      <c r="F9" s="138">
        <f>IF(ROW(E9)-5&lt;='Basisgegevens+Uitleg'!$C$2,F8+1,"--")</f>
        <v>45326</v>
      </c>
      <c r="G9" s="86" t="s">
        <v>4</v>
      </c>
      <c r="H9" s="82" t="s">
        <v>4</v>
      </c>
      <c r="I9" s="82"/>
      <c r="J9" s="87"/>
      <c r="K9" s="108" t="s">
        <v>134</v>
      </c>
      <c r="L9" s="18" t="str">
        <f>IF(ISERROR(VLOOKUP($F9,'Speciale dagen&amp;Activiteiten'!$A$3:$A$100,1,FALSE))=TRUE,"",VLOOKUP($F9,'Speciale dagen&amp;Activiteiten'!$A$3:$B$100,2,FALSE))</f>
        <v/>
      </c>
      <c r="M9" s="14" t="str">
        <f>IF(ISERROR(VLOOKUP(CONCATENATE(DAY($F9),"-",MONTH($F9)),Verjaardagen!$C$2:$C$101,1,FALSE))=TRUE,"",VLOOKUP(CONCATENATE(DAY($F9),"-",MONTH($F9)),Verjaardagen!$C$2:$E$101,3,FALSE))</f>
        <v/>
      </c>
      <c r="N9" s="15" t="str">
        <f>IF(ISERROR(VLOOKUP(F9,'School(vakanties)&amp;Activiteiten'!A$4:A$102,1,FALSE)=TRUE),IF(ISERROR(VLOOKUP(F9,'School(vakanties)&amp;Activiteiten'!B$4:B$102,1,FALSE)=TRUE),IF(O9&gt;0,N8,""),VLOOKUP(F9,'School(vakanties)&amp;Activiteiten'!B$4:C$102,2,FALSE)),VLOOKUP(F9,'School(vakanties)&amp;Activiteiten'!A$4:C$102,3,FALSE))</f>
        <v/>
      </c>
      <c r="O9" s="16">
        <f>IF(ISERROR(VLOOKUP(F9,'School(vakanties)&amp;Activiteiten'!A$4:A$102,1,FALSE)=TRUE),IF(AND(O8&gt;0,O8&lt;999),O8-1,0),VLOOKUP(F9,'School(vakanties)&amp;Activiteiten'!A$4:D$102,4,FALSE))</f>
        <v>0</v>
      </c>
    </row>
    <row r="10" spans="1:15" x14ac:dyDescent="0.25">
      <c r="A10" s="183" t="str">
        <f t="shared" si="0"/>
        <v>--</v>
      </c>
      <c r="B10" s="110">
        <f t="shared" si="1"/>
        <v>6</v>
      </c>
      <c r="C10" s="179" t="str">
        <f>IF(F10="--","--",IF(ISEVEN(B10)=TRUE,SUBSTITUTE(LEFT(VLOOKUP(E10,'Basisgegevens+Uitleg'!$B$19:$D$25,3,),1),0,"--"),SUBSTITUTE(LEFT(VLOOKUP(E10,'Basisgegevens+Uitleg'!$B$19:$C$25,2,),1),0,"--")))</f>
        <v>M</v>
      </c>
      <c r="D10" s="124" t="str">
        <f t="shared" si="2"/>
        <v>M</v>
      </c>
      <c r="E10" s="110" t="str">
        <f t="shared" si="3"/>
        <v>Maandag</v>
      </c>
      <c r="F10" s="138">
        <f>IF(ROW(E10)-5&lt;='Basisgegevens+Uitleg'!$C$2,F9+1,"--")</f>
        <v>45327</v>
      </c>
      <c r="G10" s="86"/>
      <c r="H10" s="82"/>
      <c r="I10" s="82"/>
      <c r="J10" s="87"/>
      <c r="K10" s="108"/>
      <c r="L10" s="18" t="str">
        <f>IF(ISERROR(VLOOKUP($F10,'Speciale dagen&amp;Activiteiten'!$A$3:$A$100,1,FALSE))=TRUE,"",VLOOKUP($F10,'Speciale dagen&amp;Activiteiten'!$A$3:$B$100,2,FALSE))</f>
        <v/>
      </c>
      <c r="M10" s="14" t="str">
        <f>IF(ISERROR(VLOOKUP(CONCATENATE(DAY($F10),"-",MONTH($F10)),Verjaardagen!$C$2:$C$101,1,FALSE))=TRUE,"",VLOOKUP(CONCATENATE(DAY($F10),"-",MONTH($F10)),Verjaardagen!$C$2:$E$101,3,FALSE))</f>
        <v/>
      </c>
      <c r="N10" s="15" t="str">
        <f>IF(ISERROR(VLOOKUP(F10,'School(vakanties)&amp;Activiteiten'!A$4:A$102,1,FALSE)=TRUE),IF(ISERROR(VLOOKUP(F10,'School(vakanties)&amp;Activiteiten'!B$4:B$102,1,FALSE)=TRUE),IF(O10&gt;0,N9,""),VLOOKUP(F10,'School(vakanties)&amp;Activiteiten'!B$4:C$102,2,FALSE)),VLOOKUP(F10,'School(vakanties)&amp;Activiteiten'!A$4:C$102,3,FALSE))</f>
        <v/>
      </c>
      <c r="O10" s="16">
        <f>IF(ISERROR(VLOOKUP(F10,'School(vakanties)&amp;Activiteiten'!A$4:A$102,1,FALSE)=TRUE),IF(AND(O9&gt;0,O9&lt;999),O9-1,0),VLOOKUP(F10,'School(vakanties)&amp;Activiteiten'!A$4:D$102,4,FALSE))</f>
        <v>0</v>
      </c>
    </row>
    <row r="11" spans="1:15" x14ac:dyDescent="0.25">
      <c r="A11" s="183" t="str">
        <f t="shared" si="0"/>
        <v>--</v>
      </c>
      <c r="B11" s="110">
        <f t="shared" si="1"/>
        <v>6</v>
      </c>
      <c r="C11" s="179" t="str">
        <f>IF(F11="--","--",IF(ISEVEN(B11)=TRUE,SUBSTITUTE(LEFT(VLOOKUP(E11,'Basisgegevens+Uitleg'!$B$19:$D$25,3,),1),0,"--"),SUBSTITUTE(LEFT(VLOOKUP(E11,'Basisgegevens+Uitleg'!$B$19:$C$25,2,),1),0,"--")))</f>
        <v>V</v>
      </c>
      <c r="D11" s="124" t="str">
        <f t="shared" si="2"/>
        <v>V</v>
      </c>
      <c r="E11" s="110" t="str">
        <f t="shared" si="3"/>
        <v>Dinsdag</v>
      </c>
      <c r="F11" s="138">
        <f>IF(ROW(E11)-5&lt;='Basisgegevens+Uitleg'!$C$2,F10+1,"--")</f>
        <v>45328</v>
      </c>
      <c r="G11" s="86"/>
      <c r="H11" s="82"/>
      <c r="I11" s="82"/>
      <c r="J11" s="87"/>
      <c r="K11" s="108"/>
      <c r="L11" s="18" t="str">
        <f>IF(ISERROR(VLOOKUP($F11,'Speciale dagen&amp;Activiteiten'!$A$3:$A$100,1,FALSE))=TRUE,"",VLOOKUP($F11,'Speciale dagen&amp;Activiteiten'!$A$3:$B$100,2,FALSE))</f>
        <v/>
      </c>
      <c r="M11" s="14" t="str">
        <f>IF(ISERROR(VLOOKUP(CONCATENATE(DAY($F11),"-",MONTH($F11)),Verjaardagen!$C$2:$C$101,1,FALSE))=TRUE,"",VLOOKUP(CONCATENATE(DAY($F11),"-",MONTH($F11)),Verjaardagen!$C$2:$E$101,3,FALSE))</f>
        <v/>
      </c>
      <c r="N11" s="15" t="str">
        <f>IF(ISERROR(VLOOKUP(F11,'School(vakanties)&amp;Activiteiten'!A$4:A$102,1,FALSE)=TRUE),IF(ISERROR(VLOOKUP(F11,'School(vakanties)&amp;Activiteiten'!B$4:B$102,1,FALSE)=TRUE),IF(O11&gt;0,N10,""),VLOOKUP(F11,'School(vakanties)&amp;Activiteiten'!B$4:C$102,2,FALSE)),VLOOKUP(F11,'School(vakanties)&amp;Activiteiten'!A$4:C$102,3,FALSE))</f>
        <v/>
      </c>
      <c r="O11" s="16">
        <f>IF(ISERROR(VLOOKUP(F11,'School(vakanties)&amp;Activiteiten'!A$4:A$102,1,FALSE)=TRUE),IF(AND(O10&gt;0,O10&lt;999),O10-1,0),VLOOKUP(F11,'School(vakanties)&amp;Activiteiten'!A$4:D$102,4,FALSE))</f>
        <v>0</v>
      </c>
    </row>
    <row r="12" spans="1:15" x14ac:dyDescent="0.25">
      <c r="A12" s="183" t="str">
        <f t="shared" si="0"/>
        <v>--</v>
      </c>
      <c r="B12" s="110">
        <f t="shared" si="1"/>
        <v>6</v>
      </c>
      <c r="C12" s="179" t="str">
        <f>IF(F12="--","--",IF(ISEVEN(B12)=TRUE,SUBSTITUTE(LEFT(VLOOKUP(E12,'Basisgegevens+Uitleg'!$B$19:$D$25,3,),1),0,"--"),SUBSTITUTE(LEFT(VLOOKUP(E12,'Basisgegevens+Uitleg'!$B$19:$C$25,2,),1),0,"--")))</f>
        <v>V</v>
      </c>
      <c r="D12" s="124" t="str">
        <f t="shared" si="2"/>
        <v>V A</v>
      </c>
      <c r="E12" s="110" t="str">
        <f t="shared" si="3"/>
        <v>Woensdag</v>
      </c>
      <c r="F12" s="138">
        <f>IF(ROW(E12)-5&lt;='Basisgegevens+Uitleg'!$C$2,F11+1,"--")</f>
        <v>45329</v>
      </c>
      <c r="G12" s="86"/>
      <c r="H12" s="82"/>
      <c r="I12" s="82"/>
      <c r="J12" s="87" t="s">
        <v>0</v>
      </c>
      <c r="K12" s="108" t="s">
        <v>135</v>
      </c>
      <c r="L12" s="18" t="str">
        <f>IF(ISERROR(VLOOKUP($F12,'Speciale dagen&amp;Activiteiten'!$A$3:$A$100,1,FALSE))=TRUE,"",VLOOKUP($F12,'Speciale dagen&amp;Activiteiten'!$A$3:$B$100,2,FALSE))</f>
        <v/>
      </c>
      <c r="M12" s="14" t="str">
        <f>IF(ISERROR(VLOOKUP(CONCATENATE(DAY($F12),"-",MONTH($F12)),Verjaardagen!$C$2:$C$101,1,FALSE))=TRUE,"",VLOOKUP(CONCATENATE(DAY($F12),"-",MONTH($F12)),Verjaardagen!$C$2:$E$101,3,FALSE))</f>
        <v/>
      </c>
      <c r="N12" s="15" t="str">
        <f>IF(ISERROR(VLOOKUP(F12,'School(vakanties)&amp;Activiteiten'!A$4:A$102,1,FALSE)=TRUE),IF(ISERROR(VLOOKUP(F12,'School(vakanties)&amp;Activiteiten'!B$4:B$102,1,FALSE)=TRUE),IF(O12&gt;0,N11,""),VLOOKUP(F12,'School(vakanties)&amp;Activiteiten'!B$4:C$102,2,FALSE)),VLOOKUP(F12,'School(vakanties)&amp;Activiteiten'!A$4:C$102,3,FALSE))</f>
        <v/>
      </c>
      <c r="O12" s="16">
        <f>IF(ISERROR(VLOOKUP(F12,'School(vakanties)&amp;Activiteiten'!A$4:A$102,1,FALSE)=TRUE),IF(AND(O11&gt;0,O11&lt;999),O11-1,0),VLOOKUP(F12,'School(vakanties)&amp;Activiteiten'!A$4:D$102,4,FALSE))</f>
        <v>0</v>
      </c>
    </row>
    <row r="13" spans="1:15" x14ac:dyDescent="0.25">
      <c r="A13" s="183" t="str">
        <f t="shared" si="0"/>
        <v>--</v>
      </c>
      <c r="B13" s="110">
        <f t="shared" si="1"/>
        <v>6</v>
      </c>
      <c r="C13" s="179" t="str">
        <f>IF(F13="--","--",IF(ISEVEN(B13)=TRUE,SUBSTITUTE(LEFT(VLOOKUP(E13,'Basisgegevens+Uitleg'!$B$19:$D$25,3,),1),0,"--"),SUBSTITUTE(LEFT(VLOOKUP(E13,'Basisgegevens+Uitleg'!$B$19:$C$25,2,),1),0,"--")))</f>
        <v>V</v>
      </c>
      <c r="D13" s="124" t="str">
        <f t="shared" si="2"/>
        <v>V</v>
      </c>
      <c r="E13" s="110" t="str">
        <f t="shared" si="3"/>
        <v>Donderdag</v>
      </c>
      <c r="F13" s="138">
        <f>IF(ROW(E13)-5&lt;='Basisgegevens+Uitleg'!$C$2,F12+1,"--")</f>
        <v>45330</v>
      </c>
      <c r="G13" s="86"/>
      <c r="H13" s="82"/>
      <c r="I13" s="82"/>
      <c r="J13" s="87"/>
      <c r="K13" s="108" t="s">
        <v>138</v>
      </c>
      <c r="L13" s="18" t="str">
        <f>IF(ISERROR(VLOOKUP($F13,'Speciale dagen&amp;Activiteiten'!$A$3:$A$100,1,FALSE))=TRUE,"",VLOOKUP($F13,'Speciale dagen&amp;Activiteiten'!$A$3:$B$100,2,FALSE))</f>
        <v/>
      </c>
      <c r="M13" s="14" t="str">
        <f>IF(ISERROR(VLOOKUP(CONCATENATE(DAY($F13),"-",MONTH($F13)),Verjaardagen!$C$2:$C$101,1,FALSE))=TRUE,"",VLOOKUP(CONCATENATE(DAY($F13),"-",MONTH($F13)),Verjaardagen!$C$2:$E$101,3,FALSE))</f>
        <v/>
      </c>
      <c r="N13" s="15" t="str">
        <f>IF(ISERROR(VLOOKUP(F13,'School(vakanties)&amp;Activiteiten'!A$4:A$102,1,FALSE)=TRUE),IF(ISERROR(VLOOKUP(F13,'School(vakanties)&amp;Activiteiten'!B$4:B$102,1,FALSE)=TRUE),IF(O13&gt;0,N12,""),VLOOKUP(F13,'School(vakanties)&amp;Activiteiten'!B$4:C$102,2,FALSE)),VLOOKUP(F13,'School(vakanties)&amp;Activiteiten'!A$4:C$102,3,FALSE))</f>
        <v/>
      </c>
      <c r="O13" s="16">
        <f>IF(ISERROR(VLOOKUP(F13,'School(vakanties)&amp;Activiteiten'!A$4:A$102,1,FALSE)=TRUE),IF(AND(O12&gt;0,O12&lt;999),O12-1,0),VLOOKUP(F13,'School(vakanties)&amp;Activiteiten'!A$4:D$102,4,FALSE))</f>
        <v>0</v>
      </c>
    </row>
    <row r="14" spans="1:15" x14ac:dyDescent="0.25">
      <c r="A14" s="183" t="str">
        <f t="shared" si="0"/>
        <v>--</v>
      </c>
      <c r="B14" s="110">
        <f t="shared" si="1"/>
        <v>6</v>
      </c>
      <c r="C14" s="179" t="str">
        <f>IF(F14="--","--",IF(ISEVEN(B14)=TRUE,SUBSTITUTE(LEFT(VLOOKUP(E14,'Basisgegevens+Uitleg'!$B$19:$D$25,3,),1),0,"--"),SUBSTITUTE(LEFT(VLOOKUP(E14,'Basisgegevens+Uitleg'!$B$19:$C$25,2,),1),0,"--")))</f>
        <v>V</v>
      </c>
      <c r="D14" s="124" t="str">
        <f t="shared" si="2"/>
        <v>V A</v>
      </c>
      <c r="E14" s="110" t="str">
        <f t="shared" si="3"/>
        <v>Vrijdag</v>
      </c>
      <c r="F14" s="138">
        <f>IF(ROW(E14)-5&lt;='Basisgegevens+Uitleg'!$C$2,F13+1,"--")</f>
        <v>45331</v>
      </c>
      <c r="G14" s="86" t="s">
        <v>0</v>
      </c>
      <c r="H14" s="82"/>
      <c r="I14" s="82"/>
      <c r="J14" s="87"/>
      <c r="K14" s="108" t="s">
        <v>136</v>
      </c>
      <c r="L14" s="18" t="str">
        <f>IF(ISERROR(VLOOKUP($F14,'Speciale dagen&amp;Activiteiten'!$A$3:$A$100,1,FALSE))=TRUE,"",VLOOKUP($F14,'Speciale dagen&amp;Activiteiten'!$A$3:$B$100,2,FALSE))</f>
        <v/>
      </c>
      <c r="M14" s="14" t="str">
        <f>IF(ISERROR(VLOOKUP(CONCATENATE(DAY($F14),"-",MONTH($F14)),Verjaardagen!$C$2:$C$101,1,FALSE))=TRUE,"",VLOOKUP(CONCATENATE(DAY($F14),"-",MONTH($F14)),Verjaardagen!$C$2:$E$101,3,FALSE))</f>
        <v/>
      </c>
      <c r="N14" s="15" t="str">
        <f>IF(ISERROR(VLOOKUP(F14,'School(vakanties)&amp;Activiteiten'!A$4:A$102,1,FALSE)=TRUE),IF(ISERROR(VLOOKUP(F14,'School(vakanties)&amp;Activiteiten'!B$4:B$102,1,FALSE)=TRUE),IF(O14&gt;0,N13,""),VLOOKUP(F14,'School(vakanties)&amp;Activiteiten'!B$4:C$102,2,FALSE)),VLOOKUP(F14,'School(vakanties)&amp;Activiteiten'!A$4:C$102,3,FALSE))</f>
        <v/>
      </c>
      <c r="O14" s="16">
        <f>IF(ISERROR(VLOOKUP(F14,'School(vakanties)&amp;Activiteiten'!A$4:A$102,1,FALSE)=TRUE),IF(AND(O13&gt;0,O13&lt;999),O13-1,0),VLOOKUP(F14,'School(vakanties)&amp;Activiteiten'!A$4:D$102,4,FALSE))</f>
        <v>0</v>
      </c>
    </row>
    <row r="15" spans="1:15" x14ac:dyDescent="0.25">
      <c r="A15" s="183" t="str">
        <f t="shared" si="0"/>
        <v>--</v>
      </c>
      <c r="B15" s="110">
        <f t="shared" si="1"/>
        <v>6</v>
      </c>
      <c r="C15" s="179" t="str">
        <f>IF(F15="--","--",IF(ISEVEN(B15)=TRUE,SUBSTITUTE(LEFT(VLOOKUP(E15,'Basisgegevens+Uitleg'!$B$19:$D$25,3,),1),0,"--"),SUBSTITUTE(LEFT(VLOOKUP(E15,'Basisgegevens+Uitleg'!$B$19:$C$25,2,),1),0,"--")))</f>
        <v>M</v>
      </c>
      <c r="D15" s="124" t="str">
        <f t="shared" si="2"/>
        <v>V M</v>
      </c>
      <c r="E15" s="110" t="str">
        <f t="shared" si="3"/>
        <v>Zaterdag</v>
      </c>
      <c r="F15" s="138">
        <f>IF(ROW(E15)-5&lt;='Basisgegevens+Uitleg'!$C$2,F14+1,"--")</f>
        <v>45332</v>
      </c>
      <c r="G15" s="86" t="s">
        <v>4</v>
      </c>
      <c r="H15" s="82" t="s">
        <v>4</v>
      </c>
      <c r="I15" s="82" t="s">
        <v>2</v>
      </c>
      <c r="J15" s="87" t="s">
        <v>2</v>
      </c>
      <c r="K15" s="108" t="s">
        <v>137</v>
      </c>
      <c r="L15" s="18" t="str">
        <f>IF(ISERROR(VLOOKUP($F15,'Speciale dagen&amp;Activiteiten'!$A$3:$A$100,1,FALSE))=TRUE,"",VLOOKUP($F15,'Speciale dagen&amp;Activiteiten'!$A$3:$B$100,2,FALSE))</f>
        <v/>
      </c>
      <c r="M15" s="14" t="str">
        <f>IF(ISERROR(VLOOKUP(CONCATENATE(DAY($F15),"-",MONTH($F15)),Verjaardagen!$C$2:$C$101,1,FALSE))=TRUE,"",VLOOKUP(CONCATENATE(DAY($F15),"-",MONTH($F15)),Verjaardagen!$C$2:$E$101,3,FALSE))</f>
        <v/>
      </c>
      <c r="N15" s="15" t="str">
        <f>IF(ISERROR(VLOOKUP(F15,'School(vakanties)&amp;Activiteiten'!A$4:A$102,1,FALSE)=TRUE),IF(ISERROR(VLOOKUP(F15,'School(vakanties)&amp;Activiteiten'!B$4:B$102,1,FALSE)=TRUE),IF(O15&gt;0,N14,""),VLOOKUP(F15,'School(vakanties)&amp;Activiteiten'!B$4:C$102,2,FALSE)),VLOOKUP(F15,'School(vakanties)&amp;Activiteiten'!A$4:C$102,3,FALSE))</f>
        <v/>
      </c>
      <c r="O15" s="16">
        <f>IF(ISERROR(VLOOKUP(F15,'School(vakanties)&amp;Activiteiten'!A$4:A$102,1,FALSE)=TRUE),IF(AND(O14&gt;0,O14&lt;999),O14-1,0),VLOOKUP(F15,'School(vakanties)&amp;Activiteiten'!A$4:D$102,4,FALSE))</f>
        <v>0</v>
      </c>
    </row>
    <row r="16" spans="1:15" x14ac:dyDescent="0.25">
      <c r="A16" s="183" t="str">
        <f t="shared" si="0"/>
        <v>--</v>
      </c>
      <c r="B16" s="110">
        <f t="shared" si="1"/>
        <v>6</v>
      </c>
      <c r="C16" s="179" t="str">
        <f>IF(F16="--","--",IF(ISEVEN(B16)=TRUE,SUBSTITUTE(LEFT(VLOOKUP(E16,'Basisgegevens+Uitleg'!$B$19:$D$25,3,),1),0,"--"),SUBSTITUTE(LEFT(VLOOKUP(E16,'Basisgegevens+Uitleg'!$B$19:$C$25,2,),1),0,"--")))</f>
        <v>A</v>
      </c>
      <c r="D16" s="124" t="str">
        <f t="shared" si="2"/>
        <v>A</v>
      </c>
      <c r="E16" s="110" t="str">
        <f t="shared" si="3"/>
        <v>Zondag</v>
      </c>
      <c r="F16" s="138">
        <f>IF(ROW(E16)-5&lt;='Basisgegevens+Uitleg'!$C$2,F15+1,"--")</f>
        <v>45333</v>
      </c>
      <c r="G16" s="86"/>
      <c r="H16" s="82"/>
      <c r="I16" s="82"/>
      <c r="J16" s="87"/>
      <c r="K16" s="108"/>
      <c r="L16" s="18" t="str">
        <f>IF(ISERROR(VLOOKUP($F16,'Speciale dagen&amp;Activiteiten'!$A$3:$A$100,1,FALSE))=TRUE,"",VLOOKUP($F16,'Speciale dagen&amp;Activiteiten'!$A$3:$B$100,2,FALSE))</f>
        <v/>
      </c>
      <c r="M16" s="14" t="str">
        <f>IF(ISERROR(VLOOKUP(CONCATENATE(DAY($F16),"-",MONTH($F16)),Verjaardagen!$C$2:$C$101,1,FALSE))=TRUE,"",VLOOKUP(CONCATENATE(DAY($F16),"-",MONTH($F16)),Verjaardagen!$C$2:$E$101,3,FALSE))</f>
        <v/>
      </c>
      <c r="N16" s="15" t="str">
        <f>IF(ISERROR(VLOOKUP(F16,'School(vakanties)&amp;Activiteiten'!A$4:A$102,1,FALSE)=TRUE),IF(ISERROR(VLOOKUP(F16,'School(vakanties)&amp;Activiteiten'!B$4:B$102,1,FALSE)=TRUE),IF(O16&gt;0,N15,""),VLOOKUP(F16,'School(vakanties)&amp;Activiteiten'!B$4:C$102,2,FALSE)),VLOOKUP(F16,'School(vakanties)&amp;Activiteiten'!A$4:C$102,3,FALSE))</f>
        <v/>
      </c>
      <c r="O16" s="16">
        <f>IF(ISERROR(VLOOKUP(F16,'School(vakanties)&amp;Activiteiten'!A$4:A$102,1,FALSE)=TRUE),IF(AND(O15&gt;0,O15&lt;999),O15-1,0),VLOOKUP(F16,'School(vakanties)&amp;Activiteiten'!A$4:D$102,4,FALSE))</f>
        <v>0</v>
      </c>
    </row>
    <row r="17" spans="1:15" x14ac:dyDescent="0.25">
      <c r="A17" s="183" t="str">
        <f t="shared" si="0"/>
        <v>--</v>
      </c>
      <c r="B17" s="110">
        <f t="shared" si="1"/>
        <v>7</v>
      </c>
      <c r="C17" s="179" t="str">
        <f>IF(F17="--","--",IF(ISEVEN(B17)=TRUE,SUBSTITUTE(LEFT(VLOOKUP(E17,'Basisgegevens+Uitleg'!$B$19:$D$25,3,),1),0,"--"),SUBSTITUTE(LEFT(VLOOKUP(E17,'Basisgegevens+Uitleg'!$B$19:$C$25,2,),1),0,"--")))</f>
        <v>V</v>
      </c>
      <c r="D17" s="124" t="str">
        <f t="shared" si="2"/>
        <v>V</v>
      </c>
      <c r="E17" s="110" t="str">
        <f t="shared" si="3"/>
        <v>Maandag</v>
      </c>
      <c r="F17" s="138">
        <f>IF(ROW(E17)-5&lt;='Basisgegevens+Uitleg'!$C$2,F16+1,"--")</f>
        <v>45334</v>
      </c>
      <c r="G17" s="86"/>
      <c r="H17" s="82"/>
      <c r="I17" s="82"/>
      <c r="J17" s="87"/>
      <c r="K17" s="108"/>
      <c r="L17" s="18" t="str">
        <f>IF(ISERROR(VLOOKUP($F17,'Speciale dagen&amp;Activiteiten'!$A$3:$A$100,1,FALSE))=TRUE,"",VLOOKUP($F17,'Speciale dagen&amp;Activiteiten'!$A$3:$B$100,2,FALSE))</f>
        <v/>
      </c>
      <c r="M17" s="14" t="str">
        <f>IF(ISERROR(VLOOKUP(CONCATENATE(DAY($F17),"-",MONTH($F17)),Verjaardagen!$C$2:$C$101,1,FALSE))=TRUE,"",VLOOKUP(CONCATENATE(DAY($F17),"-",MONTH($F17)),Verjaardagen!$C$2:$E$101,3,FALSE))</f>
        <v/>
      </c>
      <c r="N17" s="15" t="str">
        <f>IF(ISERROR(VLOOKUP(F17,'School(vakanties)&amp;Activiteiten'!A$4:A$102,1,FALSE)=TRUE),IF(ISERROR(VLOOKUP(F17,'School(vakanties)&amp;Activiteiten'!B$4:B$102,1,FALSE)=TRUE),IF(O17&gt;0,N16,""),VLOOKUP(F17,'School(vakanties)&amp;Activiteiten'!B$4:C$102,2,FALSE)),VLOOKUP(F17,'School(vakanties)&amp;Activiteiten'!A$4:C$102,3,FALSE))</f>
        <v/>
      </c>
      <c r="O17" s="16">
        <f>IF(ISERROR(VLOOKUP(F17,'School(vakanties)&amp;Activiteiten'!A$4:A$102,1,FALSE)=TRUE),IF(AND(O16&gt;0,O16&lt;999),O16-1,0),VLOOKUP(F17,'School(vakanties)&amp;Activiteiten'!A$4:D$102,4,FALSE))</f>
        <v>0</v>
      </c>
    </row>
    <row r="18" spans="1:15" x14ac:dyDescent="0.25">
      <c r="A18" s="183" t="str">
        <f t="shared" si="0"/>
        <v>--</v>
      </c>
      <c r="B18" s="110">
        <f t="shared" si="1"/>
        <v>7</v>
      </c>
      <c r="C18" s="179" t="str">
        <f>IF(F18="--","--",IF(ISEVEN(B18)=TRUE,SUBSTITUTE(LEFT(VLOOKUP(E18,'Basisgegevens+Uitleg'!$B$19:$D$25,3,),1),0,"--"),SUBSTITUTE(LEFT(VLOOKUP(E18,'Basisgegevens+Uitleg'!$B$19:$C$25,2,),1),0,"--")))</f>
        <v>M</v>
      </c>
      <c r="D18" s="124" t="str">
        <f t="shared" si="2"/>
        <v>M</v>
      </c>
      <c r="E18" s="110" t="str">
        <f t="shared" si="3"/>
        <v>Dinsdag</v>
      </c>
      <c r="F18" s="138">
        <f>IF(ROW(E18)-5&lt;='Basisgegevens+Uitleg'!$C$2,F17+1,"--")</f>
        <v>45335</v>
      </c>
      <c r="G18" s="86"/>
      <c r="H18" s="82"/>
      <c r="I18" s="82"/>
      <c r="J18" s="87"/>
      <c r="K18" s="108"/>
      <c r="L18" s="18" t="str">
        <f>IF(ISERROR(VLOOKUP($F18,'Speciale dagen&amp;Activiteiten'!$A$3:$A$100,1,FALSE))=TRUE,"",VLOOKUP($F18,'Speciale dagen&amp;Activiteiten'!$A$3:$B$100,2,FALSE))</f>
        <v/>
      </c>
      <c r="M18" s="14" t="str">
        <f>IF(ISERROR(VLOOKUP(CONCATENATE(DAY($F18),"-",MONTH($F18)),Verjaardagen!$C$2:$C$101,1,FALSE))=TRUE,"",VLOOKUP(CONCATENATE(DAY($F18),"-",MONTH($F18)),Verjaardagen!$C$2:$E$101,3,FALSE))</f>
        <v/>
      </c>
      <c r="N18" s="15" t="str">
        <f>IF(ISERROR(VLOOKUP(F18,'School(vakanties)&amp;Activiteiten'!A$4:A$102,1,FALSE)=TRUE),IF(ISERROR(VLOOKUP(F18,'School(vakanties)&amp;Activiteiten'!B$4:B$102,1,FALSE)=TRUE),IF(O18&gt;0,N17,""),VLOOKUP(F18,'School(vakanties)&amp;Activiteiten'!B$4:C$102,2,FALSE)),VLOOKUP(F18,'School(vakanties)&amp;Activiteiten'!A$4:C$102,3,FALSE))</f>
        <v/>
      </c>
      <c r="O18" s="16">
        <f>IF(ISERROR(VLOOKUP(F18,'School(vakanties)&amp;Activiteiten'!A$4:A$102,1,FALSE)=TRUE),IF(AND(O17&gt;0,O17&lt;999),O17-1,0),VLOOKUP(F18,'School(vakanties)&amp;Activiteiten'!A$4:D$102,4,FALSE))</f>
        <v>0</v>
      </c>
    </row>
    <row r="19" spans="1:15" x14ac:dyDescent="0.25">
      <c r="A19" s="183" t="str">
        <f t="shared" si="0"/>
        <v>--</v>
      </c>
      <c r="B19" s="110">
        <f t="shared" si="1"/>
        <v>7</v>
      </c>
      <c r="C19" s="179" t="str">
        <f>IF(F19="--","--",IF(ISEVEN(B19)=TRUE,SUBSTITUTE(LEFT(VLOOKUP(E19,'Basisgegevens+Uitleg'!$B$19:$D$25,3,),1),0,"--"),SUBSTITUTE(LEFT(VLOOKUP(E19,'Basisgegevens+Uitleg'!$B$19:$C$25,2,),1),0,"--")))</f>
        <v>M</v>
      </c>
      <c r="D19" s="124" t="str">
        <f t="shared" si="2"/>
        <v>M</v>
      </c>
      <c r="E19" s="110" t="str">
        <f t="shared" si="3"/>
        <v>Woensdag</v>
      </c>
      <c r="F19" s="138">
        <f>IF(ROW(E19)-5&lt;='Basisgegevens+Uitleg'!$C$2,F18+1,"--")</f>
        <v>45336</v>
      </c>
      <c r="G19" s="86"/>
      <c r="H19" s="82"/>
      <c r="I19" s="82"/>
      <c r="J19" s="87"/>
      <c r="K19" s="108"/>
      <c r="L19" s="18" t="str">
        <f>IF(ISERROR(VLOOKUP($F19,'Speciale dagen&amp;Activiteiten'!$A$3:$A$100,1,FALSE))=TRUE,"",VLOOKUP($F19,'Speciale dagen&amp;Activiteiten'!$A$3:$B$100,2,FALSE))</f>
        <v/>
      </c>
      <c r="M19" s="14" t="str">
        <f>IF(ISERROR(VLOOKUP(CONCATENATE(DAY($F19),"-",MONTH($F19)),Verjaardagen!$C$2:$C$101,1,FALSE))=TRUE,"",VLOOKUP(CONCATENATE(DAY($F19),"-",MONTH($F19)),Verjaardagen!$C$2:$E$101,3,FALSE))</f>
        <v/>
      </c>
      <c r="N19" s="15" t="str">
        <f>IF(ISERROR(VLOOKUP(F19,'School(vakanties)&amp;Activiteiten'!A$4:A$102,1,FALSE)=TRUE),IF(ISERROR(VLOOKUP(F19,'School(vakanties)&amp;Activiteiten'!B$4:B$102,1,FALSE)=TRUE),IF(O19&gt;0,N18,""),VLOOKUP(F19,'School(vakanties)&amp;Activiteiten'!B$4:C$102,2,FALSE)),VLOOKUP(F19,'School(vakanties)&amp;Activiteiten'!A$4:C$102,3,FALSE))</f>
        <v/>
      </c>
      <c r="O19" s="16">
        <f>IF(ISERROR(VLOOKUP(F19,'School(vakanties)&amp;Activiteiten'!A$4:A$102,1,FALSE)=TRUE),IF(AND(O18&gt;0,O18&lt;999),O18-1,0),VLOOKUP(F19,'School(vakanties)&amp;Activiteiten'!A$4:D$102,4,FALSE))</f>
        <v>0</v>
      </c>
    </row>
    <row r="20" spans="1:15" x14ac:dyDescent="0.25">
      <c r="A20" s="183" t="str">
        <f t="shared" si="0"/>
        <v>--</v>
      </c>
      <c r="B20" s="110">
        <f t="shared" si="1"/>
        <v>7</v>
      </c>
      <c r="C20" s="179" t="str">
        <f>IF(F20="--","--",IF(ISEVEN(B20)=TRUE,SUBSTITUTE(LEFT(VLOOKUP(E20,'Basisgegevens+Uitleg'!$B$19:$D$25,3,),1),0,"--"),SUBSTITUTE(LEFT(VLOOKUP(E20,'Basisgegevens+Uitleg'!$B$19:$C$25,2,),1),0,"--")))</f>
        <v>M</v>
      </c>
      <c r="D20" s="124" t="str">
        <f t="shared" si="2"/>
        <v>M</v>
      </c>
      <c r="E20" s="110" t="str">
        <f t="shared" si="3"/>
        <v>Donderdag</v>
      </c>
      <c r="F20" s="138">
        <f>IF(ROW(E20)-5&lt;='Basisgegevens+Uitleg'!$C$2,F19+1,"--")</f>
        <v>45337</v>
      </c>
      <c r="G20" s="86"/>
      <c r="H20" s="82"/>
      <c r="I20" s="82"/>
      <c r="J20" s="87"/>
      <c r="K20" s="108"/>
      <c r="L20" s="18" t="str">
        <f>IF(ISERROR(VLOOKUP($F20,'Speciale dagen&amp;Activiteiten'!$A$3:$A$100,1,FALSE))=TRUE,"",VLOOKUP($F20,'Speciale dagen&amp;Activiteiten'!$A$3:$B$100,2,FALSE))</f>
        <v/>
      </c>
      <c r="M20" s="14" t="str">
        <f>IF(ISERROR(VLOOKUP(CONCATENATE(DAY($F20),"-",MONTH($F20)),Verjaardagen!$C$2:$C$101,1,FALSE))=TRUE,"",VLOOKUP(CONCATENATE(DAY($F20),"-",MONTH($F20)),Verjaardagen!$C$2:$E$101,3,FALSE))</f>
        <v/>
      </c>
      <c r="N20" s="15" t="str">
        <f>IF(ISERROR(VLOOKUP(F20,'School(vakanties)&amp;Activiteiten'!A$4:A$102,1,FALSE)=TRUE),IF(ISERROR(VLOOKUP(F20,'School(vakanties)&amp;Activiteiten'!B$4:B$102,1,FALSE)=TRUE),IF(O20&gt;0,N19,""),VLOOKUP(F20,'School(vakanties)&amp;Activiteiten'!B$4:C$102,2,FALSE)),VLOOKUP(F20,'School(vakanties)&amp;Activiteiten'!A$4:C$102,3,FALSE))</f>
        <v/>
      </c>
      <c r="O20" s="16">
        <f>IF(ISERROR(VLOOKUP(F20,'School(vakanties)&amp;Activiteiten'!A$4:A$102,1,FALSE)=TRUE),IF(AND(O19&gt;0,O19&lt;999),O19-1,0),VLOOKUP(F20,'School(vakanties)&amp;Activiteiten'!A$4:D$102,4,FALSE))</f>
        <v>0</v>
      </c>
    </row>
    <row r="21" spans="1:15" x14ac:dyDescent="0.25">
      <c r="A21" s="183" t="str">
        <f t="shared" si="0"/>
        <v>--</v>
      </c>
      <c r="B21" s="110">
        <f t="shared" si="1"/>
        <v>7</v>
      </c>
      <c r="C21" s="179" t="str">
        <f>IF(F21="--","--",IF(ISEVEN(B21)=TRUE,SUBSTITUTE(LEFT(VLOOKUP(E21,'Basisgegevens+Uitleg'!$B$19:$D$25,3,),1),0,"--"),SUBSTITUTE(LEFT(VLOOKUP(E21,'Basisgegevens+Uitleg'!$B$19:$C$25,2,),1),0,"--")))</f>
        <v>M</v>
      </c>
      <c r="D21" s="124" t="str">
        <f t="shared" si="2"/>
        <v>M</v>
      </c>
      <c r="E21" s="110" t="str">
        <f t="shared" si="3"/>
        <v>Vrijdag</v>
      </c>
      <c r="F21" s="138">
        <f>IF(ROW(E21)-5&lt;='Basisgegevens+Uitleg'!$C$2,F20+1,"--")</f>
        <v>45338</v>
      </c>
      <c r="G21" s="86"/>
      <c r="H21" s="82"/>
      <c r="I21" s="82"/>
      <c r="J21" s="87"/>
      <c r="K21" s="108"/>
      <c r="L21" s="18" t="str">
        <f>IF(ISERROR(VLOOKUP($F21,'Speciale dagen&amp;Activiteiten'!$A$3:$A$100,1,FALSE))=TRUE,"",VLOOKUP($F21,'Speciale dagen&amp;Activiteiten'!$A$3:$B$100,2,FALSE))</f>
        <v/>
      </c>
      <c r="M21" s="14" t="str">
        <f>IF(ISERROR(VLOOKUP(CONCATENATE(DAY($F21),"-",MONTH($F21)),Verjaardagen!$C$2:$C$101,1,FALSE))=TRUE,"",VLOOKUP(CONCATENATE(DAY($F21),"-",MONTH($F21)),Verjaardagen!$C$2:$E$101,3,FALSE))</f>
        <v/>
      </c>
      <c r="N21" s="15" t="str">
        <f>IF(ISERROR(VLOOKUP(F21,'School(vakanties)&amp;Activiteiten'!A$4:A$102,1,FALSE)=TRUE),IF(ISERROR(VLOOKUP(F21,'School(vakanties)&amp;Activiteiten'!B$4:B$102,1,FALSE)=TRUE),IF(O21&gt;0,N20,""),VLOOKUP(F21,'School(vakanties)&amp;Activiteiten'!B$4:C$102,2,FALSE)),VLOOKUP(F21,'School(vakanties)&amp;Activiteiten'!A$4:C$102,3,FALSE))</f>
        <v/>
      </c>
      <c r="O21" s="16">
        <f>IF(ISERROR(VLOOKUP(F21,'School(vakanties)&amp;Activiteiten'!A$4:A$102,1,FALSE)=TRUE),IF(AND(O20&gt;0,O20&lt;999),O20-1,0),VLOOKUP(F21,'School(vakanties)&amp;Activiteiten'!A$4:D$102,4,FALSE))</f>
        <v>0</v>
      </c>
    </row>
    <row r="22" spans="1:15" x14ac:dyDescent="0.25">
      <c r="A22" s="183" t="str">
        <f t="shared" si="0"/>
        <v>--</v>
      </c>
      <c r="B22" s="110">
        <f t="shared" si="1"/>
        <v>7</v>
      </c>
      <c r="C22" s="179" t="str">
        <f>IF(F22="--","--",IF(ISEVEN(B22)=TRUE,SUBSTITUTE(LEFT(VLOOKUP(E22,'Basisgegevens+Uitleg'!$B$19:$D$25,3,),1),0,"--"),SUBSTITUTE(LEFT(VLOOKUP(E22,'Basisgegevens+Uitleg'!$B$19:$C$25,2,),1),0,"--")))</f>
        <v>A</v>
      </c>
      <c r="D22" s="124" t="str">
        <f t="shared" si="2"/>
        <v>A</v>
      </c>
      <c r="E22" s="110" t="str">
        <f t="shared" si="3"/>
        <v>Zaterdag</v>
      </c>
      <c r="F22" s="138">
        <f>IF(ROW(E22)-5&lt;='Basisgegevens+Uitleg'!$C$2,F21+1,"--")</f>
        <v>45339</v>
      </c>
      <c r="G22" s="86"/>
      <c r="H22" s="82"/>
      <c r="I22" s="82"/>
      <c r="J22" s="87"/>
      <c r="K22" s="108"/>
      <c r="L22" s="18" t="str">
        <f>IF(ISERROR(VLOOKUP($F22,'Speciale dagen&amp;Activiteiten'!$A$3:$A$100,1,FALSE))=TRUE,"",VLOOKUP($F22,'Speciale dagen&amp;Activiteiten'!$A$3:$B$100,2,FALSE))</f>
        <v/>
      </c>
      <c r="M22" s="14" t="str">
        <f>IF(ISERROR(VLOOKUP(CONCATENATE(DAY($F22),"-",MONTH($F22)),Verjaardagen!$C$2:$C$101,1,FALSE))=TRUE,"",VLOOKUP(CONCATENATE(DAY($F22),"-",MONTH($F22)),Verjaardagen!$C$2:$E$101,3,FALSE))</f>
        <v/>
      </c>
      <c r="N22" s="15" t="str">
        <f>IF(ISERROR(VLOOKUP(F22,'School(vakanties)&amp;Activiteiten'!A$4:A$102,1,FALSE)=TRUE),IF(ISERROR(VLOOKUP(F22,'School(vakanties)&amp;Activiteiten'!B$4:B$102,1,FALSE)=TRUE),IF(O22&gt;0,N21,""),VLOOKUP(F22,'School(vakanties)&amp;Activiteiten'!B$4:C$102,2,FALSE)),VLOOKUP(F22,'School(vakanties)&amp;Activiteiten'!A$4:C$102,3,FALSE))</f>
        <v/>
      </c>
      <c r="O22" s="16">
        <f>IF(ISERROR(VLOOKUP(F22,'School(vakanties)&amp;Activiteiten'!A$4:A$102,1,FALSE)=TRUE),IF(AND(O21&gt;0,O21&lt;999),O21-1,0),VLOOKUP(F22,'School(vakanties)&amp;Activiteiten'!A$4:D$102,4,FALSE))</f>
        <v>0</v>
      </c>
    </row>
    <row r="23" spans="1:15" x14ac:dyDescent="0.25">
      <c r="A23" s="183" t="str">
        <f t="shared" si="0"/>
        <v>--</v>
      </c>
      <c r="B23" s="110">
        <f t="shared" si="1"/>
        <v>7</v>
      </c>
      <c r="C23" s="179" t="str">
        <f>IF(F23="--","--",IF(ISEVEN(B23)=TRUE,SUBSTITUTE(LEFT(VLOOKUP(E23,'Basisgegevens+Uitleg'!$B$19:$D$25,3,),1),0,"--"),SUBSTITUTE(LEFT(VLOOKUP(E23,'Basisgegevens+Uitleg'!$B$19:$C$25,2,),1),0,"--")))</f>
        <v>V</v>
      </c>
      <c r="D23" s="124" t="str">
        <f t="shared" si="2"/>
        <v>V</v>
      </c>
      <c r="E23" s="110" t="str">
        <f t="shared" si="3"/>
        <v>Zondag</v>
      </c>
      <c r="F23" s="138">
        <f>IF(ROW(E23)-5&lt;='Basisgegevens+Uitleg'!$C$2,F22+1,"--")</f>
        <v>45340</v>
      </c>
      <c r="G23" s="86"/>
      <c r="H23" s="82"/>
      <c r="I23" s="82"/>
      <c r="J23" s="87"/>
      <c r="K23" s="108"/>
      <c r="L23" s="18" t="str">
        <f>IF(ISERROR(VLOOKUP($F23,'Speciale dagen&amp;Activiteiten'!$A$3:$A$100,1,FALSE))=TRUE,"",VLOOKUP($F23,'Speciale dagen&amp;Activiteiten'!$A$3:$B$100,2,FALSE))</f>
        <v/>
      </c>
      <c r="M23" s="14" t="str">
        <f>IF(ISERROR(VLOOKUP(CONCATENATE(DAY($F23),"-",MONTH($F23)),Verjaardagen!$C$2:$C$101,1,FALSE))=TRUE,"",VLOOKUP(CONCATENATE(DAY($F23),"-",MONTH($F23)),Verjaardagen!$C$2:$E$101,3,FALSE))</f>
        <v/>
      </c>
      <c r="N23" s="15" t="str">
        <f>IF(ISERROR(VLOOKUP(F23,'School(vakanties)&amp;Activiteiten'!A$4:A$102,1,FALSE)=TRUE),IF(ISERROR(VLOOKUP(F23,'School(vakanties)&amp;Activiteiten'!B$4:B$102,1,FALSE)=TRUE),IF(O23&gt;0,N22,""),VLOOKUP(F23,'School(vakanties)&amp;Activiteiten'!B$4:C$102,2,FALSE)),VLOOKUP(F23,'School(vakanties)&amp;Activiteiten'!A$4:C$102,3,FALSE))</f>
        <v/>
      </c>
      <c r="O23" s="16">
        <f>IF(ISERROR(VLOOKUP(F23,'School(vakanties)&amp;Activiteiten'!A$4:A$102,1,FALSE)=TRUE),IF(AND(O22&gt;0,O22&lt;999),O22-1,0),VLOOKUP(F23,'School(vakanties)&amp;Activiteiten'!A$4:D$102,4,FALSE))</f>
        <v>0</v>
      </c>
    </row>
    <row r="24" spans="1:15" x14ac:dyDescent="0.25">
      <c r="A24" s="183" t="str">
        <f t="shared" si="0"/>
        <v>--</v>
      </c>
      <c r="B24" s="110">
        <f t="shared" si="1"/>
        <v>8</v>
      </c>
      <c r="C24" s="179" t="str">
        <f>IF(F24="--","--",IF(ISEVEN(B24)=TRUE,SUBSTITUTE(LEFT(VLOOKUP(E24,'Basisgegevens+Uitleg'!$B$19:$D$25,3,),1),0,"--"),SUBSTITUTE(LEFT(VLOOKUP(E24,'Basisgegevens+Uitleg'!$B$19:$C$25,2,),1),0,"--")))</f>
        <v>M</v>
      </c>
      <c r="D24" s="124" t="str">
        <f t="shared" si="2"/>
        <v>M</v>
      </c>
      <c r="E24" s="110" t="str">
        <f t="shared" si="3"/>
        <v>Maandag</v>
      </c>
      <c r="F24" s="138">
        <f>IF(ROW(E24)-5&lt;='Basisgegevens+Uitleg'!$C$2,F23+1,"--")</f>
        <v>45341</v>
      </c>
      <c r="G24" s="86"/>
      <c r="H24" s="82"/>
      <c r="I24" s="82"/>
      <c r="J24" s="87"/>
      <c r="K24" s="108"/>
      <c r="L24" s="18" t="str">
        <f>IF(ISERROR(VLOOKUP($F24,'Speciale dagen&amp;Activiteiten'!$A$3:$A$100,1,FALSE))=TRUE,"",VLOOKUP($F24,'Speciale dagen&amp;Activiteiten'!$A$3:$B$100,2,FALSE))</f>
        <v/>
      </c>
      <c r="M24" s="14" t="str">
        <f>IF(ISERROR(VLOOKUP(CONCATENATE(DAY($F24),"-",MONTH($F24)),Verjaardagen!$C$2:$C$101,1,FALSE))=TRUE,"",VLOOKUP(CONCATENATE(DAY($F24),"-",MONTH($F24)),Verjaardagen!$C$2:$E$101,3,FALSE))</f>
        <v/>
      </c>
      <c r="N24" s="15" t="str">
        <f>IF(ISERROR(VLOOKUP(F24,'School(vakanties)&amp;Activiteiten'!A$4:A$102,1,FALSE)=TRUE),IF(ISERROR(VLOOKUP(F24,'School(vakanties)&amp;Activiteiten'!B$4:B$102,1,FALSE)=TRUE),IF(O24&gt;0,N23,""),VLOOKUP(F24,'School(vakanties)&amp;Activiteiten'!B$4:C$102,2,FALSE)),VLOOKUP(F24,'School(vakanties)&amp;Activiteiten'!A$4:C$102,3,FALSE))</f>
        <v/>
      </c>
      <c r="O24" s="16">
        <f>IF(ISERROR(VLOOKUP(F24,'School(vakanties)&amp;Activiteiten'!A$4:A$102,1,FALSE)=TRUE),IF(AND(O23&gt;0,O23&lt;999),O23-1,0),VLOOKUP(F24,'School(vakanties)&amp;Activiteiten'!A$4:D$102,4,FALSE))</f>
        <v>0</v>
      </c>
    </row>
    <row r="25" spans="1:15" x14ac:dyDescent="0.25">
      <c r="A25" s="183" t="str">
        <f t="shared" si="0"/>
        <v>--</v>
      </c>
      <c r="B25" s="110">
        <f t="shared" si="1"/>
        <v>8</v>
      </c>
      <c r="C25" s="179" t="str">
        <f>IF(F25="--","--",IF(ISEVEN(B25)=TRUE,SUBSTITUTE(LEFT(VLOOKUP(E25,'Basisgegevens+Uitleg'!$B$19:$D$25,3,),1),0,"--"),SUBSTITUTE(LEFT(VLOOKUP(E25,'Basisgegevens+Uitleg'!$B$19:$C$25,2,),1),0,"--")))</f>
        <v>V</v>
      </c>
      <c r="D25" s="124" t="str">
        <f t="shared" si="2"/>
        <v>V</v>
      </c>
      <c r="E25" s="110" t="str">
        <f t="shared" si="3"/>
        <v>Dinsdag</v>
      </c>
      <c r="F25" s="138">
        <f>IF(ROW(E25)-5&lt;='Basisgegevens+Uitleg'!$C$2,F24+1,"--")</f>
        <v>45342</v>
      </c>
      <c r="G25" s="86"/>
      <c r="H25" s="82"/>
      <c r="I25" s="82"/>
      <c r="J25" s="87"/>
      <c r="K25" s="108"/>
      <c r="L25" s="18" t="str">
        <f>IF(ISERROR(VLOOKUP($F25,'Speciale dagen&amp;Activiteiten'!$A$3:$A$100,1,FALSE))=TRUE,"",VLOOKUP($F25,'Speciale dagen&amp;Activiteiten'!$A$3:$B$100,2,FALSE))</f>
        <v/>
      </c>
      <c r="M25" s="14" t="str">
        <f>IF(ISERROR(VLOOKUP(CONCATENATE(DAY($F25),"-",MONTH($F25)),Verjaardagen!$C$2:$C$101,1,FALSE))=TRUE,"",VLOOKUP(CONCATENATE(DAY($F25),"-",MONTH($F25)),Verjaardagen!$C$2:$E$101,3,FALSE))</f>
        <v/>
      </c>
      <c r="N25" s="15" t="str">
        <f>IF(ISERROR(VLOOKUP(F25,'School(vakanties)&amp;Activiteiten'!A$4:A$102,1,FALSE)=TRUE),IF(ISERROR(VLOOKUP(F25,'School(vakanties)&amp;Activiteiten'!B$4:B$102,1,FALSE)=TRUE),IF(O25&gt;0,N24,""),VLOOKUP(F25,'School(vakanties)&amp;Activiteiten'!B$4:C$102,2,FALSE)),VLOOKUP(F25,'School(vakanties)&amp;Activiteiten'!A$4:C$102,3,FALSE))</f>
        <v/>
      </c>
      <c r="O25" s="16">
        <f>IF(ISERROR(VLOOKUP(F25,'School(vakanties)&amp;Activiteiten'!A$4:A$102,1,FALSE)=TRUE),IF(AND(O24&gt;0,O24&lt;999),O24-1,0),VLOOKUP(F25,'School(vakanties)&amp;Activiteiten'!A$4:D$102,4,FALSE))</f>
        <v>0</v>
      </c>
    </row>
    <row r="26" spans="1:15" x14ac:dyDescent="0.25">
      <c r="A26" s="183" t="str">
        <f t="shared" si="0"/>
        <v>--</v>
      </c>
      <c r="B26" s="110">
        <f t="shared" si="1"/>
        <v>8</v>
      </c>
      <c r="C26" s="179" t="str">
        <f>IF(F26="--","--",IF(ISEVEN(B26)=TRUE,SUBSTITUTE(LEFT(VLOOKUP(E26,'Basisgegevens+Uitleg'!$B$19:$D$25,3,),1),0,"--"),SUBSTITUTE(LEFT(VLOOKUP(E26,'Basisgegevens+Uitleg'!$B$19:$C$25,2,),1),0,"--")))</f>
        <v>V</v>
      </c>
      <c r="D26" s="124" t="str">
        <f t="shared" si="2"/>
        <v>V</v>
      </c>
      <c r="E26" s="110" t="str">
        <f t="shared" si="3"/>
        <v>Woensdag</v>
      </c>
      <c r="F26" s="138">
        <f>IF(ROW(E26)-5&lt;='Basisgegevens+Uitleg'!$C$2,F25+1,"--")</f>
        <v>45343</v>
      </c>
      <c r="G26" s="86"/>
      <c r="H26" s="82"/>
      <c r="I26" s="82"/>
      <c r="J26" s="87"/>
      <c r="K26" s="108"/>
      <c r="L26" s="18" t="str">
        <f>IF(ISERROR(VLOOKUP($F26,'Speciale dagen&amp;Activiteiten'!$A$3:$A$100,1,FALSE))=TRUE,"",VLOOKUP($F26,'Speciale dagen&amp;Activiteiten'!$A$3:$B$100,2,FALSE))</f>
        <v/>
      </c>
      <c r="M26" s="14" t="str">
        <f>IF(ISERROR(VLOOKUP(CONCATENATE(DAY($F26),"-",MONTH($F26)),Verjaardagen!$C$2:$C$101,1,FALSE))=TRUE,"",VLOOKUP(CONCATENATE(DAY($F26),"-",MONTH($F26)),Verjaardagen!$C$2:$E$101,3,FALSE))</f>
        <v/>
      </c>
      <c r="N26" s="15" t="str">
        <f>IF(ISERROR(VLOOKUP(F26,'School(vakanties)&amp;Activiteiten'!A$4:A$102,1,FALSE)=TRUE),IF(ISERROR(VLOOKUP(F26,'School(vakanties)&amp;Activiteiten'!B$4:B$102,1,FALSE)=TRUE),IF(O26&gt;0,N25,""),VLOOKUP(F26,'School(vakanties)&amp;Activiteiten'!B$4:C$102,2,FALSE)),VLOOKUP(F26,'School(vakanties)&amp;Activiteiten'!A$4:C$102,3,FALSE))</f>
        <v/>
      </c>
      <c r="O26" s="16">
        <f>IF(ISERROR(VLOOKUP(F26,'School(vakanties)&amp;Activiteiten'!A$4:A$102,1,FALSE)=TRUE),IF(AND(O25&gt;0,O25&lt;999),O25-1,0),VLOOKUP(F26,'School(vakanties)&amp;Activiteiten'!A$4:D$102,4,FALSE))</f>
        <v>0</v>
      </c>
    </row>
    <row r="27" spans="1:15" x14ac:dyDescent="0.25">
      <c r="A27" s="183" t="str">
        <f t="shared" si="0"/>
        <v>--</v>
      </c>
      <c r="B27" s="110">
        <f t="shared" si="1"/>
        <v>8</v>
      </c>
      <c r="C27" s="179" t="str">
        <f>IF(F27="--","--",IF(ISEVEN(B27)=TRUE,SUBSTITUTE(LEFT(VLOOKUP(E27,'Basisgegevens+Uitleg'!$B$19:$D$25,3,),1),0,"--"),SUBSTITUTE(LEFT(VLOOKUP(E27,'Basisgegevens+Uitleg'!$B$19:$C$25,2,),1),0,"--")))</f>
        <v>V</v>
      </c>
      <c r="D27" s="124" t="str">
        <f t="shared" si="2"/>
        <v>V</v>
      </c>
      <c r="E27" s="110" t="str">
        <f t="shared" si="3"/>
        <v>Donderdag</v>
      </c>
      <c r="F27" s="138">
        <f>IF(ROW(E27)-5&lt;='Basisgegevens+Uitleg'!$C$2,F26+1,"--")</f>
        <v>45344</v>
      </c>
      <c r="G27" s="86"/>
      <c r="H27" s="82"/>
      <c r="I27" s="82"/>
      <c r="J27" s="87"/>
      <c r="K27" s="108"/>
      <c r="L27" s="18" t="str">
        <f>IF(ISERROR(VLOOKUP($F27,'Speciale dagen&amp;Activiteiten'!$A$3:$A$100,1,FALSE))=TRUE,"",VLOOKUP($F27,'Speciale dagen&amp;Activiteiten'!$A$3:$B$100,2,FALSE))</f>
        <v/>
      </c>
      <c r="M27" s="14" t="str">
        <f>IF(ISERROR(VLOOKUP(CONCATENATE(DAY($F27),"-",MONTH($F27)),Verjaardagen!$C$2:$C$101,1,FALSE))=TRUE,"",VLOOKUP(CONCATENATE(DAY($F27),"-",MONTH($F27)),Verjaardagen!$C$2:$E$101,3,FALSE))</f>
        <v/>
      </c>
      <c r="N27" s="15" t="str">
        <f>IF(ISERROR(VLOOKUP(F27,'School(vakanties)&amp;Activiteiten'!A$4:A$102,1,FALSE)=TRUE),IF(ISERROR(VLOOKUP(F27,'School(vakanties)&amp;Activiteiten'!B$4:B$102,1,FALSE)=TRUE),IF(O27&gt;0,N26,""),VLOOKUP(F27,'School(vakanties)&amp;Activiteiten'!B$4:C$102,2,FALSE)),VLOOKUP(F27,'School(vakanties)&amp;Activiteiten'!A$4:C$102,3,FALSE))</f>
        <v/>
      </c>
      <c r="O27" s="16">
        <f>IF(ISERROR(VLOOKUP(F27,'School(vakanties)&amp;Activiteiten'!A$4:A$102,1,FALSE)=TRUE),IF(AND(O26&gt;0,O26&lt;999),O26-1,0),VLOOKUP(F27,'School(vakanties)&amp;Activiteiten'!A$4:D$102,4,FALSE))</f>
        <v>0</v>
      </c>
    </row>
    <row r="28" spans="1:15" x14ac:dyDescent="0.25">
      <c r="A28" s="183" t="str">
        <f t="shared" si="0"/>
        <v>--</v>
      </c>
      <c r="B28" s="110">
        <f t="shared" si="1"/>
        <v>8</v>
      </c>
      <c r="C28" s="179" t="str">
        <f>IF(F28="--","--",IF(ISEVEN(B28)=TRUE,SUBSTITUTE(LEFT(VLOOKUP(E28,'Basisgegevens+Uitleg'!$B$19:$D$25,3,),1),0,"--"),SUBSTITUTE(LEFT(VLOOKUP(E28,'Basisgegevens+Uitleg'!$B$19:$C$25,2,),1),0,"--")))</f>
        <v>V</v>
      </c>
      <c r="D28" s="124" t="str">
        <f t="shared" si="2"/>
        <v>V</v>
      </c>
      <c r="E28" s="110" t="str">
        <f t="shared" si="3"/>
        <v>Vrijdag</v>
      </c>
      <c r="F28" s="138">
        <f>IF(ROW(E28)-5&lt;='Basisgegevens+Uitleg'!$C$2,F27+1,"--")</f>
        <v>45345</v>
      </c>
      <c r="G28" s="86"/>
      <c r="H28" s="82"/>
      <c r="I28" s="82"/>
      <c r="J28" s="87"/>
      <c r="K28" s="108"/>
      <c r="L28" s="18" t="str">
        <f>IF(ISERROR(VLOOKUP($F28,'Speciale dagen&amp;Activiteiten'!$A$3:$A$100,1,FALSE))=TRUE,"",VLOOKUP($F28,'Speciale dagen&amp;Activiteiten'!$A$3:$B$100,2,FALSE))</f>
        <v/>
      </c>
      <c r="M28" s="14" t="str">
        <f>IF(ISERROR(VLOOKUP(CONCATENATE(DAY($F28),"-",MONTH($F28)),Verjaardagen!$C$2:$C$101,1,FALSE))=TRUE,"",VLOOKUP(CONCATENATE(DAY($F28),"-",MONTH($F28)),Verjaardagen!$C$2:$E$101,3,FALSE))</f>
        <v/>
      </c>
      <c r="N28" s="15" t="str">
        <f>IF(ISERROR(VLOOKUP(F28,'School(vakanties)&amp;Activiteiten'!A$4:A$102,1,FALSE)=TRUE),IF(ISERROR(VLOOKUP(F28,'School(vakanties)&amp;Activiteiten'!B$4:B$102,1,FALSE)=TRUE),IF(O28&gt;0,N27,""),VLOOKUP(F28,'School(vakanties)&amp;Activiteiten'!B$4:C$102,2,FALSE)),VLOOKUP(F28,'School(vakanties)&amp;Activiteiten'!A$4:C$102,3,FALSE))</f>
        <v/>
      </c>
      <c r="O28" s="16">
        <f>IF(ISERROR(VLOOKUP(F28,'School(vakanties)&amp;Activiteiten'!A$4:A$102,1,FALSE)=TRUE),IF(AND(O27&gt;0,O27&lt;999),O27-1,0),VLOOKUP(F28,'School(vakanties)&amp;Activiteiten'!A$4:D$102,4,FALSE))</f>
        <v>0</v>
      </c>
    </row>
    <row r="29" spans="1:15" x14ac:dyDescent="0.25">
      <c r="A29" s="183" t="str">
        <f t="shared" si="0"/>
        <v>--</v>
      </c>
      <c r="B29" s="110">
        <f t="shared" si="1"/>
        <v>8</v>
      </c>
      <c r="C29" s="179" t="str">
        <f>IF(F29="--","--",IF(ISEVEN(B29)=TRUE,SUBSTITUTE(LEFT(VLOOKUP(E29,'Basisgegevens+Uitleg'!$B$19:$D$25,3,),1),0,"--"),SUBSTITUTE(LEFT(VLOOKUP(E29,'Basisgegevens+Uitleg'!$B$19:$C$25,2,),1),0,"--")))</f>
        <v>M</v>
      </c>
      <c r="D29" s="124" t="str">
        <f t="shared" si="2"/>
        <v>M</v>
      </c>
      <c r="E29" s="110" t="str">
        <f t="shared" si="3"/>
        <v>Zaterdag</v>
      </c>
      <c r="F29" s="138">
        <f>IF(ROW(E29)-5&lt;='Basisgegevens+Uitleg'!$C$2,F28+1,"--")</f>
        <v>45346</v>
      </c>
      <c r="G29" s="86"/>
      <c r="H29" s="82"/>
      <c r="I29" s="82"/>
      <c r="J29" s="87"/>
      <c r="K29" s="108"/>
      <c r="L29" s="18" t="str">
        <f>IF(ISERROR(VLOOKUP($F29,'Speciale dagen&amp;Activiteiten'!$A$3:$A$100,1,FALSE))=TRUE,"",VLOOKUP($F29,'Speciale dagen&amp;Activiteiten'!$A$3:$B$100,2,FALSE))</f>
        <v/>
      </c>
      <c r="M29" s="14" t="str">
        <f>IF(ISERROR(VLOOKUP(CONCATENATE(DAY($F29),"-",MONTH($F29)),Verjaardagen!$C$2:$C$101,1,FALSE))=TRUE,"",VLOOKUP(CONCATENATE(DAY($F29),"-",MONTH($F29)),Verjaardagen!$C$2:$E$101,3,FALSE))</f>
        <v/>
      </c>
      <c r="N29" s="15" t="str">
        <f>IF(ISERROR(VLOOKUP(F29,'School(vakanties)&amp;Activiteiten'!A$4:A$102,1,FALSE)=TRUE),IF(ISERROR(VLOOKUP(F29,'School(vakanties)&amp;Activiteiten'!B$4:B$102,1,FALSE)=TRUE),IF(O29&gt;0,N28,""),VLOOKUP(F29,'School(vakanties)&amp;Activiteiten'!B$4:C$102,2,FALSE)),VLOOKUP(F29,'School(vakanties)&amp;Activiteiten'!A$4:C$102,3,FALSE))</f>
        <v/>
      </c>
      <c r="O29" s="16">
        <f>IF(ISERROR(VLOOKUP(F29,'School(vakanties)&amp;Activiteiten'!A$4:A$102,1,FALSE)=TRUE),IF(AND(O28&gt;0,O28&lt;999),O28-1,0),VLOOKUP(F29,'School(vakanties)&amp;Activiteiten'!A$4:D$102,4,FALSE))</f>
        <v>0</v>
      </c>
    </row>
    <row r="30" spans="1:15" x14ac:dyDescent="0.25">
      <c r="A30" s="183" t="str">
        <f t="shared" si="0"/>
        <v>--</v>
      </c>
      <c r="B30" s="110">
        <f t="shared" si="1"/>
        <v>8</v>
      </c>
      <c r="C30" s="179" t="str">
        <f>IF(F30="--","--",IF(ISEVEN(B30)=TRUE,SUBSTITUTE(LEFT(VLOOKUP(E30,'Basisgegevens+Uitleg'!$B$19:$D$25,3,),1),0,"--"),SUBSTITUTE(LEFT(VLOOKUP(E30,'Basisgegevens+Uitleg'!$B$19:$C$25,2,),1),0,"--")))</f>
        <v>A</v>
      </c>
      <c r="D30" s="124" t="str">
        <f t="shared" si="2"/>
        <v>A</v>
      </c>
      <c r="E30" s="110" t="str">
        <f t="shared" si="3"/>
        <v>Zondag</v>
      </c>
      <c r="F30" s="138">
        <f>IF(ROW(E30)-5&lt;='Basisgegevens+Uitleg'!$C$2,F29+1,"--")</f>
        <v>45347</v>
      </c>
      <c r="G30" s="86"/>
      <c r="H30" s="82"/>
      <c r="I30" s="82"/>
      <c r="J30" s="87"/>
      <c r="K30" s="108"/>
      <c r="L30" s="18" t="str">
        <f>IF(ISERROR(VLOOKUP($F30,'Speciale dagen&amp;Activiteiten'!$A$3:$A$100,1,FALSE))=TRUE,"",VLOOKUP($F30,'Speciale dagen&amp;Activiteiten'!$A$3:$B$100,2,FALSE))</f>
        <v/>
      </c>
      <c r="M30" s="14" t="str">
        <f>IF(ISERROR(VLOOKUP(CONCATENATE(DAY($F30),"-",MONTH($F30)),Verjaardagen!$C$2:$C$101,1,FALSE))=TRUE,"",VLOOKUP(CONCATENATE(DAY($F30),"-",MONTH($F30)),Verjaardagen!$C$2:$E$101,3,FALSE))</f>
        <v/>
      </c>
      <c r="N30" s="15" t="str">
        <f>IF(ISERROR(VLOOKUP(F30,'School(vakanties)&amp;Activiteiten'!A$4:A$102,1,FALSE)=TRUE),IF(ISERROR(VLOOKUP(F30,'School(vakanties)&amp;Activiteiten'!B$4:B$102,1,FALSE)=TRUE),IF(O30&gt;0,N29,""),VLOOKUP(F30,'School(vakanties)&amp;Activiteiten'!B$4:C$102,2,FALSE)),VLOOKUP(F30,'School(vakanties)&amp;Activiteiten'!A$4:C$102,3,FALSE))</f>
        <v/>
      </c>
      <c r="O30" s="16">
        <f>IF(ISERROR(VLOOKUP(F30,'School(vakanties)&amp;Activiteiten'!A$4:A$102,1,FALSE)=TRUE),IF(AND(O29&gt;0,O29&lt;999),O29-1,0),VLOOKUP(F30,'School(vakanties)&amp;Activiteiten'!A$4:D$102,4,FALSE))</f>
        <v>0</v>
      </c>
    </row>
    <row r="31" spans="1:15" x14ac:dyDescent="0.25">
      <c r="A31" s="183" t="str">
        <f t="shared" si="0"/>
        <v>--</v>
      </c>
      <c r="B31" s="110">
        <f t="shared" si="1"/>
        <v>9</v>
      </c>
      <c r="C31" s="179" t="str">
        <f>IF(F31="--","--",IF(ISEVEN(B31)=TRUE,SUBSTITUTE(LEFT(VLOOKUP(E31,'Basisgegevens+Uitleg'!$B$19:$D$25,3,),1),0,"--"),SUBSTITUTE(LEFT(VLOOKUP(E31,'Basisgegevens+Uitleg'!$B$19:$C$25,2,),1),0,"--")))</f>
        <v>V</v>
      </c>
      <c r="D31" s="124" t="str">
        <f t="shared" si="2"/>
        <v>V</v>
      </c>
      <c r="E31" s="110" t="str">
        <f t="shared" si="3"/>
        <v>Maandag</v>
      </c>
      <c r="F31" s="138">
        <f>IF(ROW(E31)-5&lt;='Basisgegevens+Uitleg'!$C$2,F30+1,"--")</f>
        <v>45348</v>
      </c>
      <c r="G31" s="86"/>
      <c r="H31" s="82"/>
      <c r="I31" s="82"/>
      <c r="J31" s="87"/>
      <c r="K31" s="108"/>
      <c r="L31" s="18" t="str">
        <f>IF(ISERROR(VLOOKUP($F31,'Speciale dagen&amp;Activiteiten'!$A$3:$A$100,1,FALSE))=TRUE,"",VLOOKUP($F31,'Speciale dagen&amp;Activiteiten'!$A$3:$B$100,2,FALSE))</f>
        <v/>
      </c>
      <c r="M31" s="14" t="str">
        <f>IF(ISERROR(VLOOKUP(CONCATENATE(DAY($F31),"-",MONTH($F31)),Verjaardagen!$C$2:$C$101,1,FALSE))=TRUE,"",VLOOKUP(CONCATENATE(DAY($F31),"-",MONTH($F31)),Verjaardagen!$C$2:$E$101,3,FALSE))</f>
        <v/>
      </c>
      <c r="N31" s="15" t="str">
        <f>IF(ISERROR(VLOOKUP(F31,'School(vakanties)&amp;Activiteiten'!A$4:A$102,1,FALSE)=TRUE),IF(ISERROR(VLOOKUP(F31,'School(vakanties)&amp;Activiteiten'!B$4:B$102,1,FALSE)=TRUE),IF(O31&gt;0,N30,""),VLOOKUP(F31,'School(vakanties)&amp;Activiteiten'!B$4:C$102,2,FALSE)),VLOOKUP(F31,'School(vakanties)&amp;Activiteiten'!A$4:C$102,3,FALSE))</f>
        <v/>
      </c>
      <c r="O31" s="16">
        <f>IF(ISERROR(VLOOKUP(F31,'School(vakanties)&amp;Activiteiten'!A$4:A$102,1,FALSE)=TRUE),IF(AND(O30&gt;0,O30&lt;999),O30-1,0),VLOOKUP(F31,'School(vakanties)&amp;Activiteiten'!A$4:D$102,4,FALSE))</f>
        <v>0</v>
      </c>
    </row>
    <row r="32" spans="1:15" x14ac:dyDescent="0.25">
      <c r="A32" s="183" t="str">
        <f t="shared" si="0"/>
        <v>--</v>
      </c>
      <c r="B32" s="110">
        <f t="shared" si="1"/>
        <v>9</v>
      </c>
      <c r="C32" s="179" t="str">
        <f>IF(F32="--","--",IF(ISEVEN(B32)=TRUE,SUBSTITUTE(LEFT(VLOOKUP(E32,'Basisgegevens+Uitleg'!$B$19:$D$25,3,),1),0,"--"),SUBSTITUTE(LEFT(VLOOKUP(E32,'Basisgegevens+Uitleg'!$B$19:$C$25,2,),1),0,"--")))</f>
        <v>M</v>
      </c>
      <c r="D32" s="124" t="str">
        <f t="shared" si="2"/>
        <v>M</v>
      </c>
      <c r="E32" s="110" t="str">
        <f t="shared" si="3"/>
        <v>Dinsdag</v>
      </c>
      <c r="F32" s="138">
        <f>IF(ROW(E32)-5&lt;='Basisgegevens+Uitleg'!$C$2,F31+1,"--")</f>
        <v>45349</v>
      </c>
      <c r="G32" s="86"/>
      <c r="H32" s="82"/>
      <c r="I32" s="82"/>
      <c r="J32" s="87"/>
      <c r="K32" s="108"/>
      <c r="L32" s="18" t="str">
        <f>IF(ISERROR(VLOOKUP($F32,'Speciale dagen&amp;Activiteiten'!$A$3:$A$100,1,FALSE))=TRUE,"",VLOOKUP($F32,'Speciale dagen&amp;Activiteiten'!$A$3:$B$100,2,FALSE))</f>
        <v/>
      </c>
      <c r="M32" s="14" t="str">
        <f>IF(ISERROR(VLOOKUP(CONCATENATE(DAY($F32),"-",MONTH($F32)),Verjaardagen!$C$2:$C$101,1,FALSE))=TRUE,"",VLOOKUP(CONCATENATE(DAY($F32),"-",MONTH($F32)),Verjaardagen!$C$2:$E$101,3,FALSE))</f>
        <v/>
      </c>
      <c r="N32" s="15" t="str">
        <f>IF(ISERROR(VLOOKUP(F32,'School(vakanties)&amp;Activiteiten'!A$4:A$102,1,FALSE)=TRUE),IF(ISERROR(VLOOKUP(F32,'School(vakanties)&amp;Activiteiten'!B$4:B$102,1,FALSE)=TRUE),IF(O32&gt;0,N31,""),VLOOKUP(F32,'School(vakanties)&amp;Activiteiten'!B$4:C$102,2,FALSE)),VLOOKUP(F32,'School(vakanties)&amp;Activiteiten'!A$4:C$102,3,FALSE))</f>
        <v/>
      </c>
      <c r="O32" s="16">
        <f>IF(ISERROR(VLOOKUP(F32,'School(vakanties)&amp;Activiteiten'!A$4:A$102,1,FALSE)=TRUE),IF(AND(O31&gt;0,O31&lt;999),O31-1,0),VLOOKUP(F32,'School(vakanties)&amp;Activiteiten'!A$4:D$102,4,FALSE))</f>
        <v>0</v>
      </c>
    </row>
    <row r="33" spans="1:15" x14ac:dyDescent="0.25">
      <c r="A33" s="183" t="str">
        <f t="shared" si="0"/>
        <v>--</v>
      </c>
      <c r="B33" s="110">
        <f t="shared" si="1"/>
        <v>9</v>
      </c>
      <c r="C33" s="179" t="str">
        <f>IF(F33="--","--",IF(ISEVEN(B33)=TRUE,SUBSTITUTE(LEFT(VLOOKUP(E33,'Basisgegevens+Uitleg'!$B$19:$D$25,3,),1),0,"--"),SUBSTITUTE(LEFT(VLOOKUP(E33,'Basisgegevens+Uitleg'!$B$19:$C$25,2,),1),0,"--")))</f>
        <v>M</v>
      </c>
      <c r="D33" s="124" t="str">
        <f t="shared" si="2"/>
        <v>M</v>
      </c>
      <c r="E33" s="110" t="str">
        <f t="shared" si="3"/>
        <v>Woensdag</v>
      </c>
      <c r="F33" s="138">
        <f>IF(ROW(E33)-5&lt;='Basisgegevens+Uitleg'!$C$2,F32+1,"--")</f>
        <v>45350</v>
      </c>
      <c r="G33" s="86"/>
      <c r="H33" s="82"/>
      <c r="I33" s="82"/>
      <c r="J33" s="87"/>
      <c r="K33" s="108"/>
      <c r="L33" s="18" t="str">
        <f>IF(ISERROR(VLOOKUP($F33,'Speciale dagen&amp;Activiteiten'!$A$3:$A$100,1,FALSE))=TRUE,"",VLOOKUP($F33,'Speciale dagen&amp;Activiteiten'!$A$3:$B$100,2,FALSE))</f>
        <v/>
      </c>
      <c r="M33" s="14" t="str">
        <f>IF(ISERROR(VLOOKUP(CONCATENATE(DAY($F33),"-",MONTH($F33)),Verjaardagen!$C$2:$C$101,1,FALSE))=TRUE,"",VLOOKUP(CONCATENATE(DAY($F33),"-",MONTH($F33)),Verjaardagen!$C$2:$E$101,3,FALSE))</f>
        <v/>
      </c>
      <c r="N33" s="15" t="str">
        <f>IF(ISERROR(VLOOKUP(F33,'School(vakanties)&amp;Activiteiten'!A$4:A$102,1,FALSE)=TRUE),IF(ISERROR(VLOOKUP(F33,'School(vakanties)&amp;Activiteiten'!B$4:B$102,1,FALSE)=TRUE),IF(O33&gt;0,N32,""),VLOOKUP(F33,'School(vakanties)&amp;Activiteiten'!B$4:C$102,2,FALSE)),VLOOKUP(F33,'School(vakanties)&amp;Activiteiten'!A$4:C$102,3,FALSE))</f>
        <v/>
      </c>
      <c r="O33" s="16">
        <f>IF(ISERROR(VLOOKUP(F33,'School(vakanties)&amp;Activiteiten'!A$4:A$102,1,FALSE)=TRUE),IF(AND(O32&gt;0,O32&lt;999),O32-1,0),VLOOKUP(F33,'School(vakanties)&amp;Activiteiten'!A$4:D$102,4,FALSE))</f>
        <v>0</v>
      </c>
    </row>
    <row r="34" spans="1:15" x14ac:dyDescent="0.25">
      <c r="A34" s="183" t="str">
        <f t="shared" si="0"/>
        <v>--</v>
      </c>
      <c r="B34" s="110">
        <f t="shared" si="1"/>
        <v>9</v>
      </c>
      <c r="C34" s="179" t="str">
        <f>IF(F34="--","--",IF(ISEVEN(B34)=TRUE,SUBSTITUTE(LEFT(VLOOKUP(E34,'Basisgegevens+Uitleg'!$B$19:$D$25,3,),1),0,"--"),SUBSTITUTE(LEFT(VLOOKUP(E34,'Basisgegevens+Uitleg'!$B$19:$C$25,2,),1),0,"--")))</f>
        <v>M</v>
      </c>
      <c r="D34" s="124" t="str">
        <f t="shared" si="2"/>
        <v>M</v>
      </c>
      <c r="E34" s="110" t="str">
        <f t="shared" si="3"/>
        <v>Donderdag</v>
      </c>
      <c r="F34" s="138">
        <f>IF(ROW(E34)-5&lt;='Basisgegevens+Uitleg'!$C$2,F33+1,"--")</f>
        <v>45351</v>
      </c>
      <c r="G34" s="86"/>
      <c r="H34" s="82"/>
      <c r="I34" s="82"/>
      <c r="J34" s="87"/>
      <c r="K34" s="108"/>
      <c r="L34" s="18" t="str">
        <f>IF(ISERROR(VLOOKUP($F34,'Speciale dagen&amp;Activiteiten'!$A$3:$A$100,1,FALSE))=TRUE,"",VLOOKUP($F34,'Speciale dagen&amp;Activiteiten'!$A$3:$B$100,2,FALSE))</f>
        <v/>
      </c>
      <c r="M34" s="14" t="str">
        <f>IF(ISERROR(VLOOKUP(CONCATENATE(DAY($F34),"-",MONTH($F34)),Verjaardagen!$C$2:$C$101,1,FALSE))=TRUE,"",VLOOKUP(CONCATENATE(DAY($F34),"-",MONTH($F34)),Verjaardagen!$C$2:$E$101,3,FALSE))</f>
        <v/>
      </c>
      <c r="N34" s="15" t="str">
        <f>IF(ISERROR(VLOOKUP(F34,'School(vakanties)&amp;Activiteiten'!A$4:A$102,1,FALSE)=TRUE),IF(ISERROR(VLOOKUP(F34,'School(vakanties)&amp;Activiteiten'!B$4:B$102,1,FALSE)=TRUE),IF(O34&gt;0,N33,""),VLOOKUP(F34,'School(vakanties)&amp;Activiteiten'!B$4:C$102,2,FALSE)),VLOOKUP(F34,'School(vakanties)&amp;Activiteiten'!A$4:C$102,3,FALSE))</f>
        <v/>
      </c>
      <c r="O34" s="16">
        <f>IF(ISERROR(VLOOKUP(F34,'School(vakanties)&amp;Activiteiten'!A$4:A$102,1,FALSE)=TRUE),IF(AND(O33&gt;0,O33&lt;999),O33-1,0),VLOOKUP(F34,'School(vakanties)&amp;Activiteiten'!A$4:D$102,4,FALSE))</f>
        <v>0</v>
      </c>
    </row>
    <row r="35" spans="1:15" x14ac:dyDescent="0.25">
      <c r="A35" s="183" t="str">
        <f t="shared" si="0"/>
        <v>--</v>
      </c>
      <c r="B35" s="110">
        <f t="shared" si="1"/>
        <v>9</v>
      </c>
      <c r="C35" s="179" t="str">
        <f>IF(F35="--","--",IF(ISEVEN(B35)=TRUE,SUBSTITUTE(LEFT(VLOOKUP(E35,'Basisgegevens+Uitleg'!$B$19:$D$25,3,),1),0,"--"),SUBSTITUTE(LEFT(VLOOKUP(E35,'Basisgegevens+Uitleg'!$B$19:$C$25,2,),1),0,"--")))</f>
        <v>M</v>
      </c>
      <c r="D35" s="124" t="str">
        <f t="shared" si="2"/>
        <v>M</v>
      </c>
      <c r="E35" s="110" t="str">
        <f t="shared" si="3"/>
        <v>Vrijdag</v>
      </c>
      <c r="F35" s="138">
        <f>IF(ROW(E35)-5&lt;='Basisgegevens+Uitleg'!$C$2,F34+1,"--")</f>
        <v>45352</v>
      </c>
      <c r="G35" s="86"/>
      <c r="H35" s="82"/>
      <c r="I35" s="82"/>
      <c r="J35" s="87"/>
      <c r="K35" s="108"/>
      <c r="L35" s="18" t="str">
        <f>IF(ISERROR(VLOOKUP($F35,'Speciale dagen&amp;Activiteiten'!$A$3:$A$100,1,FALSE))=TRUE,"",VLOOKUP($F35,'Speciale dagen&amp;Activiteiten'!$A$3:$B$100,2,FALSE))</f>
        <v/>
      </c>
      <c r="M35" s="14" t="str">
        <f>IF(ISERROR(VLOOKUP(CONCATENATE(DAY($F35),"-",MONTH($F35)),Verjaardagen!$C$2:$C$101,1,FALSE))=TRUE,"",VLOOKUP(CONCATENATE(DAY($F35),"-",MONTH($F35)),Verjaardagen!$C$2:$E$101,3,FALSE))</f>
        <v/>
      </c>
      <c r="N35" s="15" t="str">
        <f>IF(ISERROR(VLOOKUP(F35,'School(vakanties)&amp;Activiteiten'!A$4:A$102,1,FALSE)=TRUE),IF(ISERROR(VLOOKUP(F35,'School(vakanties)&amp;Activiteiten'!B$4:B$102,1,FALSE)=TRUE),IF(O35&gt;0,N34,""),VLOOKUP(F35,'School(vakanties)&amp;Activiteiten'!B$4:C$102,2,FALSE)),VLOOKUP(F35,'School(vakanties)&amp;Activiteiten'!A$4:C$102,3,FALSE))</f>
        <v/>
      </c>
      <c r="O35" s="16">
        <f>IF(ISERROR(VLOOKUP(F35,'School(vakanties)&amp;Activiteiten'!A$4:A$102,1,FALSE)=TRUE),IF(AND(O34&gt;0,O34&lt;999),O34-1,0),VLOOKUP(F35,'School(vakanties)&amp;Activiteiten'!A$4:D$102,4,FALSE))</f>
        <v>0</v>
      </c>
    </row>
    <row r="36" spans="1:15" x14ac:dyDescent="0.25">
      <c r="A36" s="183" t="str">
        <f t="shared" si="0"/>
        <v>--</v>
      </c>
      <c r="B36" s="110">
        <f t="shared" si="1"/>
        <v>9</v>
      </c>
      <c r="C36" s="179" t="str">
        <f>IF(F36="--","--",IF(ISEVEN(B36)=TRUE,SUBSTITUTE(LEFT(VLOOKUP(E36,'Basisgegevens+Uitleg'!$B$19:$D$25,3,),1),0,"--"),SUBSTITUTE(LEFT(VLOOKUP(E36,'Basisgegevens+Uitleg'!$B$19:$C$25,2,),1),0,"--")))</f>
        <v>A</v>
      </c>
      <c r="D36" s="124" t="str">
        <f t="shared" si="2"/>
        <v>A</v>
      </c>
      <c r="E36" s="110" t="str">
        <f t="shared" si="3"/>
        <v>Zaterdag</v>
      </c>
      <c r="F36" s="138">
        <f>IF(ROW(E36)-5&lt;='Basisgegevens+Uitleg'!$C$2,F35+1,"--")</f>
        <v>45353</v>
      </c>
      <c r="G36" s="86"/>
      <c r="H36" s="82"/>
      <c r="I36" s="82"/>
      <c r="J36" s="87"/>
      <c r="K36" s="108"/>
      <c r="L36" s="18" t="str">
        <f>IF(ISERROR(VLOOKUP($F36,'Speciale dagen&amp;Activiteiten'!$A$3:$A$100,1,FALSE))=TRUE,"",VLOOKUP($F36,'Speciale dagen&amp;Activiteiten'!$A$3:$B$100,2,FALSE))</f>
        <v/>
      </c>
      <c r="M36" s="14" t="str">
        <f>IF(ISERROR(VLOOKUP(CONCATENATE(DAY($F36),"-",MONTH($F36)),Verjaardagen!$C$2:$C$101,1,FALSE))=TRUE,"",VLOOKUP(CONCATENATE(DAY($F36),"-",MONTH($F36)),Verjaardagen!$C$2:$E$101,3,FALSE))</f>
        <v/>
      </c>
      <c r="N36" s="15" t="str">
        <f>IF(ISERROR(VLOOKUP(F36,'School(vakanties)&amp;Activiteiten'!A$4:A$102,1,FALSE)=TRUE),IF(ISERROR(VLOOKUP(F36,'School(vakanties)&amp;Activiteiten'!B$4:B$102,1,FALSE)=TRUE),IF(O36&gt;0,N35,""),VLOOKUP(F36,'School(vakanties)&amp;Activiteiten'!B$4:C$102,2,FALSE)),VLOOKUP(F36,'School(vakanties)&amp;Activiteiten'!A$4:C$102,3,FALSE))</f>
        <v/>
      </c>
      <c r="O36" s="16">
        <f>IF(ISERROR(VLOOKUP(F36,'School(vakanties)&amp;Activiteiten'!A$4:A$102,1,FALSE)=TRUE),IF(AND(O35&gt;0,O35&lt;999),O35-1,0),VLOOKUP(F36,'School(vakanties)&amp;Activiteiten'!A$4:D$102,4,FALSE))</f>
        <v>0</v>
      </c>
    </row>
    <row r="37" spans="1:15" x14ac:dyDescent="0.25">
      <c r="A37" s="183" t="str">
        <f t="shared" si="0"/>
        <v>--</v>
      </c>
      <c r="B37" s="110">
        <f t="shared" si="1"/>
        <v>9</v>
      </c>
      <c r="C37" s="179" t="str">
        <f>IF(F37="--","--",IF(ISEVEN(B37)=TRUE,SUBSTITUTE(LEFT(VLOOKUP(E37,'Basisgegevens+Uitleg'!$B$19:$D$25,3,),1),0,"--"),SUBSTITUTE(LEFT(VLOOKUP(E37,'Basisgegevens+Uitleg'!$B$19:$C$25,2,),1),0,"--")))</f>
        <v>V</v>
      </c>
      <c r="D37" s="124" t="str">
        <f t="shared" si="2"/>
        <v>V</v>
      </c>
      <c r="E37" s="110" t="str">
        <f t="shared" si="3"/>
        <v>Zondag</v>
      </c>
      <c r="F37" s="138">
        <f>IF(ROW(E37)-5&lt;='Basisgegevens+Uitleg'!$C$2,F36+1,"--")</f>
        <v>45354</v>
      </c>
      <c r="G37" s="86"/>
      <c r="H37" s="82"/>
      <c r="I37" s="82"/>
      <c r="J37" s="87"/>
      <c r="K37" s="108"/>
      <c r="L37" s="18" t="str">
        <f>IF(ISERROR(VLOOKUP($F37,'Speciale dagen&amp;Activiteiten'!$A$3:$A$100,1,FALSE))=TRUE,"",VLOOKUP($F37,'Speciale dagen&amp;Activiteiten'!$A$3:$B$100,2,FALSE))</f>
        <v/>
      </c>
      <c r="M37" s="14" t="str">
        <f>IF(ISERROR(VLOOKUP(CONCATENATE(DAY($F37),"-",MONTH($F37)),Verjaardagen!$C$2:$C$101,1,FALSE))=TRUE,"",VLOOKUP(CONCATENATE(DAY($F37),"-",MONTH($F37)),Verjaardagen!$C$2:$E$101,3,FALSE))</f>
        <v/>
      </c>
      <c r="N37" s="15" t="str">
        <f>IF(ISERROR(VLOOKUP(F37,'School(vakanties)&amp;Activiteiten'!A$4:A$102,1,FALSE)=TRUE),IF(ISERROR(VLOOKUP(F37,'School(vakanties)&amp;Activiteiten'!B$4:B$102,1,FALSE)=TRUE),IF(O37&gt;0,N36,""),VLOOKUP(F37,'School(vakanties)&amp;Activiteiten'!B$4:C$102,2,FALSE)),VLOOKUP(F37,'School(vakanties)&amp;Activiteiten'!A$4:C$102,3,FALSE))</f>
        <v/>
      </c>
      <c r="O37" s="16">
        <f>IF(ISERROR(VLOOKUP(F37,'School(vakanties)&amp;Activiteiten'!A$4:A$102,1,FALSE)=TRUE),IF(AND(O36&gt;0,O36&lt;999),O36-1,0),VLOOKUP(F37,'School(vakanties)&amp;Activiteiten'!A$4:D$102,4,FALSE))</f>
        <v>0</v>
      </c>
    </row>
    <row r="38" spans="1:15" x14ac:dyDescent="0.25">
      <c r="A38" s="183" t="str">
        <f t="shared" si="0"/>
        <v>--</v>
      </c>
      <c r="B38" s="110">
        <f t="shared" si="1"/>
        <v>10</v>
      </c>
      <c r="C38" s="179" t="str">
        <f>IF(F38="--","--",IF(ISEVEN(B38)=TRUE,SUBSTITUTE(LEFT(VLOOKUP(E38,'Basisgegevens+Uitleg'!$B$19:$D$25,3,),1),0,"--"),SUBSTITUTE(LEFT(VLOOKUP(E38,'Basisgegevens+Uitleg'!$B$19:$C$25,2,),1),0,"--")))</f>
        <v>M</v>
      </c>
      <c r="D38" s="124" t="str">
        <f t="shared" si="2"/>
        <v>M</v>
      </c>
      <c r="E38" s="110" t="str">
        <f t="shared" si="3"/>
        <v>Maandag</v>
      </c>
      <c r="F38" s="138">
        <f>IF(ROW(E38)-5&lt;='Basisgegevens+Uitleg'!$C$2,F37+1,"--")</f>
        <v>45355</v>
      </c>
      <c r="G38" s="86"/>
      <c r="H38" s="82"/>
      <c r="I38" s="82"/>
      <c r="J38" s="87"/>
      <c r="K38" s="108"/>
      <c r="L38" s="18" t="str">
        <f>IF(ISERROR(VLOOKUP($F38,'Speciale dagen&amp;Activiteiten'!$A$3:$A$100,1,FALSE))=TRUE,"",VLOOKUP($F38,'Speciale dagen&amp;Activiteiten'!$A$3:$B$100,2,FALSE))</f>
        <v/>
      </c>
      <c r="M38" s="14" t="str">
        <f>IF(ISERROR(VLOOKUP(CONCATENATE(DAY($F38),"-",MONTH($F38)),Verjaardagen!$C$2:$C$101,1,FALSE))=TRUE,"",VLOOKUP(CONCATENATE(DAY($F38),"-",MONTH($F38)),Verjaardagen!$C$2:$E$101,3,FALSE))</f>
        <v/>
      </c>
      <c r="N38" s="15" t="str">
        <f>IF(ISERROR(VLOOKUP(F38,'School(vakanties)&amp;Activiteiten'!A$4:A$102,1,FALSE)=TRUE),IF(ISERROR(VLOOKUP(F38,'School(vakanties)&amp;Activiteiten'!B$4:B$102,1,FALSE)=TRUE),IF(O38&gt;0,N37,""),VLOOKUP(F38,'School(vakanties)&amp;Activiteiten'!B$4:C$102,2,FALSE)),VLOOKUP(F38,'School(vakanties)&amp;Activiteiten'!A$4:C$102,3,FALSE))</f>
        <v/>
      </c>
      <c r="O38" s="16">
        <f>IF(ISERROR(VLOOKUP(F38,'School(vakanties)&amp;Activiteiten'!A$4:A$102,1,FALSE)=TRUE),IF(AND(O37&gt;0,O37&lt;999),O37-1,0),VLOOKUP(F38,'School(vakanties)&amp;Activiteiten'!A$4:D$102,4,FALSE))</f>
        <v>0</v>
      </c>
    </row>
    <row r="39" spans="1:15" x14ac:dyDescent="0.25">
      <c r="A39" s="183" t="str">
        <f t="shared" si="0"/>
        <v>--</v>
      </c>
      <c r="B39" s="110">
        <f t="shared" si="1"/>
        <v>10</v>
      </c>
      <c r="C39" s="179" t="str">
        <f>IF(F39="--","--",IF(ISEVEN(B39)=TRUE,SUBSTITUTE(LEFT(VLOOKUP(E39,'Basisgegevens+Uitleg'!$B$19:$D$25,3,),1),0,"--"),SUBSTITUTE(LEFT(VLOOKUP(E39,'Basisgegevens+Uitleg'!$B$19:$C$25,2,),1),0,"--")))</f>
        <v>V</v>
      </c>
      <c r="D39" s="124" t="str">
        <f t="shared" si="2"/>
        <v>V</v>
      </c>
      <c r="E39" s="110" t="str">
        <f t="shared" si="3"/>
        <v>Dinsdag</v>
      </c>
      <c r="F39" s="138">
        <f>IF(ROW(E39)-5&lt;='Basisgegevens+Uitleg'!$C$2,F38+1,"--")</f>
        <v>45356</v>
      </c>
      <c r="G39" s="86"/>
      <c r="H39" s="82"/>
      <c r="I39" s="82"/>
      <c r="J39" s="87"/>
      <c r="K39" s="108"/>
      <c r="L39" s="18" t="str">
        <f>IF(ISERROR(VLOOKUP($F39,'Speciale dagen&amp;Activiteiten'!$A$3:$A$100,1,FALSE))=TRUE,"",VLOOKUP($F39,'Speciale dagen&amp;Activiteiten'!$A$3:$B$100,2,FALSE))</f>
        <v/>
      </c>
      <c r="M39" s="14" t="str">
        <f>IF(ISERROR(VLOOKUP(CONCATENATE(DAY($F39),"-",MONTH($F39)),Verjaardagen!$C$2:$C$101,1,FALSE))=TRUE,"",VLOOKUP(CONCATENATE(DAY($F39),"-",MONTH($F39)),Verjaardagen!$C$2:$E$101,3,FALSE))</f>
        <v/>
      </c>
      <c r="N39" s="15" t="str">
        <f>IF(ISERROR(VLOOKUP(F39,'School(vakanties)&amp;Activiteiten'!A$4:A$102,1,FALSE)=TRUE),IF(ISERROR(VLOOKUP(F39,'School(vakanties)&amp;Activiteiten'!B$4:B$102,1,FALSE)=TRUE),IF(O39&gt;0,N38,""),VLOOKUP(F39,'School(vakanties)&amp;Activiteiten'!B$4:C$102,2,FALSE)),VLOOKUP(F39,'School(vakanties)&amp;Activiteiten'!A$4:C$102,3,FALSE))</f>
        <v/>
      </c>
      <c r="O39" s="16">
        <f>IF(ISERROR(VLOOKUP(F39,'School(vakanties)&amp;Activiteiten'!A$4:A$102,1,FALSE)=TRUE),IF(AND(O38&gt;0,O38&lt;999),O38-1,0),VLOOKUP(F39,'School(vakanties)&amp;Activiteiten'!A$4:D$102,4,FALSE))</f>
        <v>0</v>
      </c>
    </row>
    <row r="40" spans="1:15" x14ac:dyDescent="0.25">
      <c r="A40" s="183" t="str">
        <f t="shared" si="0"/>
        <v>--</v>
      </c>
      <c r="B40" s="110">
        <f t="shared" si="1"/>
        <v>10</v>
      </c>
      <c r="C40" s="179" t="str">
        <f>IF(F40="--","--",IF(ISEVEN(B40)=TRUE,SUBSTITUTE(LEFT(VLOOKUP(E40,'Basisgegevens+Uitleg'!$B$19:$D$25,3,),1),0,"--"),SUBSTITUTE(LEFT(VLOOKUP(E40,'Basisgegevens+Uitleg'!$B$19:$C$25,2,),1),0,"--")))</f>
        <v>V</v>
      </c>
      <c r="D40" s="124" t="str">
        <f t="shared" si="2"/>
        <v>V</v>
      </c>
      <c r="E40" s="110" t="str">
        <f t="shared" si="3"/>
        <v>Woensdag</v>
      </c>
      <c r="F40" s="138">
        <f>IF(ROW(E40)-5&lt;='Basisgegevens+Uitleg'!$C$2,F39+1,"--")</f>
        <v>45357</v>
      </c>
      <c r="G40" s="86"/>
      <c r="H40" s="82"/>
      <c r="I40" s="82"/>
      <c r="J40" s="87"/>
      <c r="K40" s="108"/>
      <c r="L40" s="18" t="str">
        <f>IF(ISERROR(VLOOKUP($F40,'Speciale dagen&amp;Activiteiten'!$A$3:$A$100,1,FALSE))=TRUE,"",VLOOKUP($F40,'Speciale dagen&amp;Activiteiten'!$A$3:$B$100,2,FALSE))</f>
        <v/>
      </c>
      <c r="M40" s="14" t="str">
        <f>IF(ISERROR(VLOOKUP(CONCATENATE(DAY($F40),"-",MONTH($F40)),Verjaardagen!$C$2:$C$101,1,FALSE))=TRUE,"",VLOOKUP(CONCATENATE(DAY($F40),"-",MONTH($F40)),Verjaardagen!$C$2:$E$101,3,FALSE))</f>
        <v/>
      </c>
      <c r="N40" s="15" t="str">
        <f>IF(ISERROR(VLOOKUP(F40,'School(vakanties)&amp;Activiteiten'!A$4:A$102,1,FALSE)=TRUE),IF(ISERROR(VLOOKUP(F40,'School(vakanties)&amp;Activiteiten'!B$4:B$102,1,FALSE)=TRUE),IF(O40&gt;0,N39,""),VLOOKUP(F40,'School(vakanties)&amp;Activiteiten'!B$4:C$102,2,FALSE)),VLOOKUP(F40,'School(vakanties)&amp;Activiteiten'!A$4:C$102,3,FALSE))</f>
        <v/>
      </c>
      <c r="O40" s="16">
        <f>IF(ISERROR(VLOOKUP(F40,'School(vakanties)&amp;Activiteiten'!A$4:A$102,1,FALSE)=TRUE),IF(AND(O39&gt;0,O39&lt;999),O39-1,0),VLOOKUP(F40,'School(vakanties)&amp;Activiteiten'!A$4:D$102,4,FALSE))</f>
        <v>0</v>
      </c>
    </row>
    <row r="41" spans="1:15" x14ac:dyDescent="0.25">
      <c r="A41" s="183" t="str">
        <f t="shared" si="0"/>
        <v>--</v>
      </c>
      <c r="B41" s="110">
        <f t="shared" si="1"/>
        <v>10</v>
      </c>
      <c r="C41" s="179" t="str">
        <f>IF(F41="--","--",IF(ISEVEN(B41)=TRUE,SUBSTITUTE(LEFT(VLOOKUP(E41,'Basisgegevens+Uitleg'!$B$19:$D$25,3,),1),0,"--"),SUBSTITUTE(LEFT(VLOOKUP(E41,'Basisgegevens+Uitleg'!$B$19:$C$25,2,),1),0,"--")))</f>
        <v>V</v>
      </c>
      <c r="D41" s="124" t="str">
        <f t="shared" si="2"/>
        <v>V</v>
      </c>
      <c r="E41" s="110" t="str">
        <f t="shared" si="3"/>
        <v>Donderdag</v>
      </c>
      <c r="F41" s="138">
        <f>IF(ROW(E41)-5&lt;='Basisgegevens+Uitleg'!$C$2,F40+1,"--")</f>
        <v>45358</v>
      </c>
      <c r="G41" s="86"/>
      <c r="H41" s="82"/>
      <c r="I41" s="82"/>
      <c r="J41" s="87"/>
      <c r="K41" s="108"/>
      <c r="L41" s="18" t="str">
        <f>IF(ISERROR(VLOOKUP($F41,'Speciale dagen&amp;Activiteiten'!$A$3:$A$100,1,FALSE))=TRUE,"",VLOOKUP($F41,'Speciale dagen&amp;Activiteiten'!$A$3:$B$100,2,FALSE))</f>
        <v/>
      </c>
      <c r="M41" s="14" t="str">
        <f>IF(ISERROR(VLOOKUP(CONCATENATE(DAY($F41),"-",MONTH($F41)),Verjaardagen!$C$2:$C$101,1,FALSE))=TRUE,"",VLOOKUP(CONCATENATE(DAY($F41),"-",MONTH($F41)),Verjaardagen!$C$2:$E$101,3,FALSE))</f>
        <v/>
      </c>
      <c r="N41" s="15" t="str">
        <f>IF(ISERROR(VLOOKUP(F41,'School(vakanties)&amp;Activiteiten'!A$4:A$102,1,FALSE)=TRUE),IF(ISERROR(VLOOKUP(F41,'School(vakanties)&amp;Activiteiten'!B$4:B$102,1,FALSE)=TRUE),IF(O41&gt;0,N40,""),VLOOKUP(F41,'School(vakanties)&amp;Activiteiten'!B$4:C$102,2,FALSE)),VLOOKUP(F41,'School(vakanties)&amp;Activiteiten'!A$4:C$102,3,FALSE))</f>
        <v/>
      </c>
      <c r="O41" s="16">
        <f>IF(ISERROR(VLOOKUP(F41,'School(vakanties)&amp;Activiteiten'!A$4:A$102,1,FALSE)=TRUE),IF(AND(O40&gt;0,O40&lt;999),O40-1,0),VLOOKUP(F41,'School(vakanties)&amp;Activiteiten'!A$4:D$102,4,FALSE))</f>
        <v>0</v>
      </c>
    </row>
    <row r="42" spans="1:15" x14ac:dyDescent="0.25">
      <c r="A42" s="183" t="str">
        <f t="shared" si="0"/>
        <v>--</v>
      </c>
      <c r="B42" s="110">
        <f t="shared" si="1"/>
        <v>10</v>
      </c>
      <c r="C42" s="179" t="str">
        <f>IF(F42="--","--",IF(ISEVEN(B42)=TRUE,SUBSTITUTE(LEFT(VLOOKUP(E42,'Basisgegevens+Uitleg'!$B$19:$D$25,3,),1),0,"--"),SUBSTITUTE(LEFT(VLOOKUP(E42,'Basisgegevens+Uitleg'!$B$19:$C$25,2,),1),0,"--")))</f>
        <v>V</v>
      </c>
      <c r="D42" s="124" t="str">
        <f t="shared" si="2"/>
        <v>V</v>
      </c>
      <c r="E42" s="110" t="str">
        <f t="shared" si="3"/>
        <v>Vrijdag</v>
      </c>
      <c r="F42" s="138">
        <f>IF(ROW(E42)-5&lt;='Basisgegevens+Uitleg'!$C$2,F41+1,"--")</f>
        <v>45359</v>
      </c>
      <c r="G42" s="86"/>
      <c r="H42" s="82"/>
      <c r="I42" s="82"/>
      <c r="J42" s="87"/>
      <c r="K42" s="108"/>
      <c r="L42" s="18" t="str">
        <f>IF(ISERROR(VLOOKUP($F42,'Speciale dagen&amp;Activiteiten'!$A$3:$A$100,1,FALSE))=TRUE,"",VLOOKUP($F42,'Speciale dagen&amp;Activiteiten'!$A$3:$B$100,2,FALSE))</f>
        <v/>
      </c>
      <c r="M42" s="14" t="str">
        <f>IF(ISERROR(VLOOKUP(CONCATENATE(DAY($F42),"-",MONTH($F42)),Verjaardagen!$C$2:$C$101,1,FALSE))=TRUE,"",VLOOKUP(CONCATENATE(DAY($F42),"-",MONTH($F42)),Verjaardagen!$C$2:$E$101,3,FALSE))</f>
        <v/>
      </c>
      <c r="N42" s="15" t="str">
        <f>IF(ISERROR(VLOOKUP(F42,'School(vakanties)&amp;Activiteiten'!A$4:A$102,1,FALSE)=TRUE),IF(ISERROR(VLOOKUP(F42,'School(vakanties)&amp;Activiteiten'!B$4:B$102,1,FALSE)=TRUE),IF(O42&gt;0,N41,""),VLOOKUP(F42,'School(vakanties)&amp;Activiteiten'!B$4:C$102,2,FALSE)),VLOOKUP(F42,'School(vakanties)&amp;Activiteiten'!A$4:C$102,3,FALSE))</f>
        <v/>
      </c>
      <c r="O42" s="16">
        <f>IF(ISERROR(VLOOKUP(F42,'School(vakanties)&amp;Activiteiten'!A$4:A$102,1,FALSE)=TRUE),IF(AND(O41&gt;0,O41&lt;999),O41-1,0),VLOOKUP(F42,'School(vakanties)&amp;Activiteiten'!A$4:D$102,4,FALSE))</f>
        <v>0</v>
      </c>
    </row>
    <row r="43" spans="1:15" x14ac:dyDescent="0.25">
      <c r="A43" s="183" t="str">
        <f t="shared" si="0"/>
        <v>--</v>
      </c>
      <c r="B43" s="110">
        <f t="shared" si="1"/>
        <v>10</v>
      </c>
      <c r="C43" s="179" t="str">
        <f>IF(F43="--","--",IF(ISEVEN(B43)=TRUE,SUBSTITUTE(LEFT(VLOOKUP(E43,'Basisgegevens+Uitleg'!$B$19:$D$25,3,),1),0,"--"),SUBSTITUTE(LEFT(VLOOKUP(E43,'Basisgegevens+Uitleg'!$B$19:$C$25,2,),1),0,"--")))</f>
        <v>M</v>
      </c>
      <c r="D43" s="124" t="str">
        <f t="shared" si="2"/>
        <v>M</v>
      </c>
      <c r="E43" s="110" t="str">
        <f t="shared" si="3"/>
        <v>Zaterdag</v>
      </c>
      <c r="F43" s="138">
        <f>IF(ROW(E43)-5&lt;='Basisgegevens+Uitleg'!$C$2,F42+1,"--")</f>
        <v>45360</v>
      </c>
      <c r="G43" s="86"/>
      <c r="H43" s="82"/>
      <c r="I43" s="82"/>
      <c r="J43" s="87"/>
      <c r="K43" s="108"/>
      <c r="L43" s="18" t="str">
        <f>IF(ISERROR(VLOOKUP($F43,'Speciale dagen&amp;Activiteiten'!$A$3:$A$100,1,FALSE))=TRUE,"",VLOOKUP($F43,'Speciale dagen&amp;Activiteiten'!$A$3:$B$100,2,FALSE))</f>
        <v/>
      </c>
      <c r="M43" s="14" t="str">
        <f>IF(ISERROR(VLOOKUP(CONCATENATE(DAY($F43),"-",MONTH($F43)),Verjaardagen!$C$2:$C$101,1,FALSE))=TRUE,"",VLOOKUP(CONCATENATE(DAY($F43),"-",MONTH($F43)),Verjaardagen!$C$2:$E$101,3,FALSE))</f>
        <v/>
      </c>
      <c r="N43" s="15" t="str">
        <f>IF(ISERROR(VLOOKUP(F43,'School(vakanties)&amp;Activiteiten'!A$4:A$102,1,FALSE)=TRUE),IF(ISERROR(VLOOKUP(F43,'School(vakanties)&amp;Activiteiten'!B$4:B$102,1,FALSE)=TRUE),IF(O43&gt;0,N42,""),VLOOKUP(F43,'School(vakanties)&amp;Activiteiten'!B$4:C$102,2,FALSE)),VLOOKUP(F43,'School(vakanties)&amp;Activiteiten'!A$4:C$102,3,FALSE))</f>
        <v/>
      </c>
      <c r="O43" s="16">
        <f>IF(ISERROR(VLOOKUP(F43,'School(vakanties)&amp;Activiteiten'!A$4:A$102,1,FALSE)=TRUE),IF(AND(O42&gt;0,O42&lt;999),O42-1,0),VLOOKUP(F43,'School(vakanties)&amp;Activiteiten'!A$4:D$102,4,FALSE))</f>
        <v>0</v>
      </c>
    </row>
    <row r="44" spans="1:15" x14ac:dyDescent="0.25">
      <c r="A44" s="183" t="str">
        <f t="shared" si="0"/>
        <v>--</v>
      </c>
      <c r="B44" s="110">
        <f t="shared" si="1"/>
        <v>10</v>
      </c>
      <c r="C44" s="179" t="str">
        <f>IF(F44="--","--",IF(ISEVEN(B44)=TRUE,SUBSTITUTE(LEFT(VLOOKUP(E44,'Basisgegevens+Uitleg'!$B$19:$D$25,3,),1),0,"--"),SUBSTITUTE(LEFT(VLOOKUP(E44,'Basisgegevens+Uitleg'!$B$19:$C$25,2,),1),0,"--")))</f>
        <v>A</v>
      </c>
      <c r="D44" s="124" t="str">
        <f t="shared" si="2"/>
        <v>A</v>
      </c>
      <c r="E44" s="110" t="str">
        <f t="shared" si="3"/>
        <v>Zondag</v>
      </c>
      <c r="F44" s="138">
        <f>IF(ROW(E44)-5&lt;='Basisgegevens+Uitleg'!$C$2,F43+1,"--")</f>
        <v>45361</v>
      </c>
      <c r="G44" s="86"/>
      <c r="H44" s="82"/>
      <c r="I44" s="82"/>
      <c r="J44" s="87"/>
      <c r="K44" s="108"/>
      <c r="L44" s="18" t="str">
        <f>IF(ISERROR(VLOOKUP($F44,'Speciale dagen&amp;Activiteiten'!$A$3:$A$100,1,FALSE))=TRUE,"",VLOOKUP($F44,'Speciale dagen&amp;Activiteiten'!$A$3:$B$100,2,FALSE))</f>
        <v/>
      </c>
      <c r="M44" s="14" t="str">
        <f>IF(ISERROR(VLOOKUP(CONCATENATE(DAY($F44),"-",MONTH($F44)),Verjaardagen!$C$2:$C$101,1,FALSE))=TRUE,"",VLOOKUP(CONCATENATE(DAY($F44),"-",MONTH($F44)),Verjaardagen!$C$2:$E$101,3,FALSE))</f>
        <v/>
      </c>
      <c r="N44" s="15" t="str">
        <f>IF(ISERROR(VLOOKUP(F44,'School(vakanties)&amp;Activiteiten'!A$4:A$102,1,FALSE)=TRUE),IF(ISERROR(VLOOKUP(F44,'School(vakanties)&amp;Activiteiten'!B$4:B$102,1,FALSE)=TRUE),IF(O44&gt;0,N43,""),VLOOKUP(F44,'School(vakanties)&amp;Activiteiten'!B$4:C$102,2,FALSE)),VLOOKUP(F44,'School(vakanties)&amp;Activiteiten'!A$4:C$102,3,FALSE))</f>
        <v/>
      </c>
      <c r="O44" s="16">
        <f>IF(ISERROR(VLOOKUP(F44,'School(vakanties)&amp;Activiteiten'!A$4:A$102,1,FALSE)=TRUE),IF(AND(O43&gt;0,O43&lt;999),O43-1,0),VLOOKUP(F44,'School(vakanties)&amp;Activiteiten'!A$4:D$102,4,FALSE))</f>
        <v>0</v>
      </c>
    </row>
    <row r="45" spans="1:15" x14ac:dyDescent="0.25">
      <c r="A45" s="183" t="str">
        <f t="shared" si="0"/>
        <v>--</v>
      </c>
      <c r="B45" s="110">
        <f t="shared" si="1"/>
        <v>11</v>
      </c>
      <c r="C45" s="179" t="str">
        <f>IF(F45="--","--",IF(ISEVEN(B45)=TRUE,SUBSTITUTE(LEFT(VLOOKUP(E45,'Basisgegevens+Uitleg'!$B$19:$D$25,3,),1),0,"--"),SUBSTITUTE(LEFT(VLOOKUP(E45,'Basisgegevens+Uitleg'!$B$19:$C$25,2,),1),0,"--")))</f>
        <v>V</v>
      </c>
      <c r="D45" s="124" t="str">
        <f t="shared" si="2"/>
        <v>V</v>
      </c>
      <c r="E45" s="110" t="str">
        <f t="shared" si="3"/>
        <v>Maandag</v>
      </c>
      <c r="F45" s="138">
        <f>IF(ROW(E45)-5&lt;='Basisgegevens+Uitleg'!$C$2,F44+1,"--")</f>
        <v>45362</v>
      </c>
      <c r="G45" s="86"/>
      <c r="H45" s="82"/>
      <c r="I45" s="82"/>
      <c r="J45" s="87"/>
      <c r="K45" s="108"/>
      <c r="L45" s="18" t="str">
        <f>IF(ISERROR(VLOOKUP($F45,'Speciale dagen&amp;Activiteiten'!$A$3:$A$100,1,FALSE))=TRUE,"",VLOOKUP($F45,'Speciale dagen&amp;Activiteiten'!$A$3:$B$100,2,FALSE))</f>
        <v/>
      </c>
      <c r="M45" s="14" t="str">
        <f>IF(ISERROR(VLOOKUP(CONCATENATE(DAY($F45),"-",MONTH($F45)),Verjaardagen!$C$2:$C$101,1,FALSE))=TRUE,"",VLOOKUP(CONCATENATE(DAY($F45),"-",MONTH($F45)),Verjaardagen!$C$2:$E$101,3,FALSE))</f>
        <v/>
      </c>
      <c r="N45" s="15" t="str">
        <f>IF(ISERROR(VLOOKUP(F45,'School(vakanties)&amp;Activiteiten'!A$4:A$102,1,FALSE)=TRUE),IF(ISERROR(VLOOKUP(F45,'School(vakanties)&amp;Activiteiten'!B$4:B$102,1,FALSE)=TRUE),IF(O45&gt;0,N44,""),VLOOKUP(F45,'School(vakanties)&amp;Activiteiten'!B$4:C$102,2,FALSE)),VLOOKUP(F45,'School(vakanties)&amp;Activiteiten'!A$4:C$102,3,FALSE))</f>
        <v/>
      </c>
      <c r="O45" s="16">
        <f>IF(ISERROR(VLOOKUP(F45,'School(vakanties)&amp;Activiteiten'!A$4:A$102,1,FALSE)=TRUE),IF(AND(O44&gt;0,O44&lt;999),O44-1,0),VLOOKUP(F45,'School(vakanties)&amp;Activiteiten'!A$4:D$102,4,FALSE))</f>
        <v>0</v>
      </c>
    </row>
    <row r="46" spans="1:15" x14ac:dyDescent="0.25">
      <c r="A46" s="183" t="str">
        <f t="shared" si="0"/>
        <v>--</v>
      </c>
      <c r="B46" s="110">
        <f t="shared" si="1"/>
        <v>11</v>
      </c>
      <c r="C46" s="179" t="str">
        <f>IF(F46="--","--",IF(ISEVEN(B46)=TRUE,SUBSTITUTE(LEFT(VLOOKUP(E46,'Basisgegevens+Uitleg'!$B$19:$D$25,3,),1),0,"--"),SUBSTITUTE(LEFT(VLOOKUP(E46,'Basisgegevens+Uitleg'!$B$19:$C$25,2,),1),0,"--")))</f>
        <v>M</v>
      </c>
      <c r="D46" s="124" t="str">
        <f t="shared" si="2"/>
        <v>M</v>
      </c>
      <c r="E46" s="110" t="str">
        <f t="shared" si="3"/>
        <v>Dinsdag</v>
      </c>
      <c r="F46" s="138">
        <f>IF(ROW(E46)-5&lt;='Basisgegevens+Uitleg'!$C$2,F45+1,"--")</f>
        <v>45363</v>
      </c>
      <c r="G46" s="86"/>
      <c r="H46" s="82"/>
      <c r="I46" s="82"/>
      <c r="J46" s="87"/>
      <c r="K46" s="108"/>
      <c r="L46" s="18" t="str">
        <f>IF(ISERROR(VLOOKUP($F46,'Speciale dagen&amp;Activiteiten'!$A$3:$A$100,1,FALSE))=TRUE,"",VLOOKUP($F46,'Speciale dagen&amp;Activiteiten'!$A$3:$B$100,2,FALSE))</f>
        <v/>
      </c>
      <c r="M46" s="14" t="str">
        <f>IF(ISERROR(VLOOKUP(CONCATENATE(DAY($F46),"-",MONTH($F46)),Verjaardagen!$C$2:$C$101,1,FALSE))=TRUE,"",VLOOKUP(CONCATENATE(DAY($F46),"-",MONTH($F46)),Verjaardagen!$C$2:$E$101,3,FALSE))</f>
        <v/>
      </c>
      <c r="N46" s="15" t="str">
        <f>IF(ISERROR(VLOOKUP(F46,'School(vakanties)&amp;Activiteiten'!A$4:A$102,1,FALSE)=TRUE),IF(ISERROR(VLOOKUP(F46,'School(vakanties)&amp;Activiteiten'!B$4:B$102,1,FALSE)=TRUE),IF(O46&gt;0,N45,""),VLOOKUP(F46,'School(vakanties)&amp;Activiteiten'!B$4:C$102,2,FALSE)),VLOOKUP(F46,'School(vakanties)&amp;Activiteiten'!A$4:C$102,3,FALSE))</f>
        <v/>
      </c>
      <c r="O46" s="16">
        <f>IF(ISERROR(VLOOKUP(F46,'School(vakanties)&amp;Activiteiten'!A$4:A$102,1,FALSE)=TRUE),IF(AND(O45&gt;0,O45&lt;999),O45-1,0),VLOOKUP(F46,'School(vakanties)&amp;Activiteiten'!A$4:D$102,4,FALSE))</f>
        <v>0</v>
      </c>
    </row>
    <row r="47" spans="1:15" x14ac:dyDescent="0.25">
      <c r="A47" s="183" t="str">
        <f t="shared" si="0"/>
        <v>--</v>
      </c>
      <c r="B47" s="110">
        <f t="shared" si="1"/>
        <v>11</v>
      </c>
      <c r="C47" s="179" t="str">
        <f>IF(F47="--","--",IF(ISEVEN(B47)=TRUE,SUBSTITUTE(LEFT(VLOOKUP(E47,'Basisgegevens+Uitleg'!$B$19:$D$25,3,),1),0,"--"),SUBSTITUTE(LEFT(VLOOKUP(E47,'Basisgegevens+Uitleg'!$B$19:$C$25,2,),1),0,"--")))</f>
        <v>M</v>
      </c>
      <c r="D47" s="124" t="str">
        <f t="shared" si="2"/>
        <v>M</v>
      </c>
      <c r="E47" s="110" t="str">
        <f t="shared" si="3"/>
        <v>Woensdag</v>
      </c>
      <c r="F47" s="138">
        <f>IF(ROW(E47)-5&lt;='Basisgegevens+Uitleg'!$C$2,F46+1,"--")</f>
        <v>45364</v>
      </c>
      <c r="G47" s="86"/>
      <c r="H47" s="82"/>
      <c r="I47" s="82"/>
      <c r="J47" s="87"/>
      <c r="K47" s="108"/>
      <c r="L47" s="18" t="str">
        <f>IF(ISERROR(VLOOKUP($F47,'Speciale dagen&amp;Activiteiten'!$A$3:$A$100,1,FALSE))=TRUE,"",VLOOKUP($F47,'Speciale dagen&amp;Activiteiten'!$A$3:$B$100,2,FALSE))</f>
        <v/>
      </c>
      <c r="M47" s="14" t="str">
        <f>IF(ISERROR(VLOOKUP(CONCATENATE(DAY($F47),"-",MONTH($F47)),Verjaardagen!$C$2:$C$101,1,FALSE))=TRUE,"",VLOOKUP(CONCATENATE(DAY($F47),"-",MONTH($F47)),Verjaardagen!$C$2:$E$101,3,FALSE))</f>
        <v/>
      </c>
      <c r="N47" s="15" t="str">
        <f>IF(ISERROR(VLOOKUP(F47,'School(vakanties)&amp;Activiteiten'!A$4:A$102,1,FALSE)=TRUE),IF(ISERROR(VLOOKUP(F47,'School(vakanties)&amp;Activiteiten'!B$4:B$102,1,FALSE)=TRUE),IF(O47&gt;0,N46,""),VLOOKUP(F47,'School(vakanties)&amp;Activiteiten'!B$4:C$102,2,FALSE)),VLOOKUP(F47,'School(vakanties)&amp;Activiteiten'!A$4:C$102,3,FALSE))</f>
        <v/>
      </c>
      <c r="O47" s="16">
        <f>IF(ISERROR(VLOOKUP(F47,'School(vakanties)&amp;Activiteiten'!A$4:A$102,1,FALSE)=TRUE),IF(AND(O46&gt;0,O46&lt;999),O46-1,0),VLOOKUP(F47,'School(vakanties)&amp;Activiteiten'!A$4:D$102,4,FALSE))</f>
        <v>0</v>
      </c>
    </row>
    <row r="48" spans="1:15" x14ac:dyDescent="0.25">
      <c r="A48" s="183" t="str">
        <f t="shared" si="0"/>
        <v>--</v>
      </c>
      <c r="B48" s="110">
        <f t="shared" si="1"/>
        <v>11</v>
      </c>
      <c r="C48" s="179" t="str">
        <f>IF(F48="--","--",IF(ISEVEN(B48)=TRUE,SUBSTITUTE(LEFT(VLOOKUP(E48,'Basisgegevens+Uitleg'!$B$19:$D$25,3,),1),0,"--"),SUBSTITUTE(LEFT(VLOOKUP(E48,'Basisgegevens+Uitleg'!$B$19:$C$25,2,),1),0,"--")))</f>
        <v>M</v>
      </c>
      <c r="D48" s="124" t="str">
        <f t="shared" si="2"/>
        <v>M</v>
      </c>
      <c r="E48" s="110" t="str">
        <f t="shared" si="3"/>
        <v>Donderdag</v>
      </c>
      <c r="F48" s="138">
        <f>IF(ROW(E48)-5&lt;='Basisgegevens+Uitleg'!$C$2,F47+1,"--")</f>
        <v>45365</v>
      </c>
      <c r="G48" s="86"/>
      <c r="H48" s="82"/>
      <c r="I48" s="82"/>
      <c r="J48" s="87"/>
      <c r="K48" s="108"/>
      <c r="L48" s="18" t="str">
        <f>IF(ISERROR(VLOOKUP($F48,'Speciale dagen&amp;Activiteiten'!$A$3:$A$100,1,FALSE))=TRUE,"",VLOOKUP($F48,'Speciale dagen&amp;Activiteiten'!$A$3:$B$100,2,FALSE))</f>
        <v/>
      </c>
      <c r="M48" s="14" t="str">
        <f>IF(ISERROR(VLOOKUP(CONCATENATE(DAY($F48),"-",MONTH($F48)),Verjaardagen!$C$2:$C$101,1,FALSE))=TRUE,"",VLOOKUP(CONCATENATE(DAY($F48),"-",MONTH($F48)),Verjaardagen!$C$2:$E$101,3,FALSE))</f>
        <v/>
      </c>
      <c r="N48" s="15" t="str">
        <f>IF(ISERROR(VLOOKUP(F48,'School(vakanties)&amp;Activiteiten'!A$4:A$102,1,FALSE)=TRUE),IF(ISERROR(VLOOKUP(F48,'School(vakanties)&amp;Activiteiten'!B$4:B$102,1,FALSE)=TRUE),IF(O48&gt;0,N47,""),VLOOKUP(F48,'School(vakanties)&amp;Activiteiten'!B$4:C$102,2,FALSE)),VLOOKUP(F48,'School(vakanties)&amp;Activiteiten'!A$4:C$102,3,FALSE))</f>
        <v/>
      </c>
      <c r="O48" s="16">
        <f>IF(ISERROR(VLOOKUP(F48,'School(vakanties)&amp;Activiteiten'!A$4:A$102,1,FALSE)=TRUE),IF(AND(O47&gt;0,O47&lt;999),O47-1,0),VLOOKUP(F48,'School(vakanties)&amp;Activiteiten'!A$4:D$102,4,FALSE))</f>
        <v>0</v>
      </c>
    </row>
    <row r="49" spans="1:15" x14ac:dyDescent="0.25">
      <c r="A49" s="183" t="str">
        <f t="shared" si="0"/>
        <v>--</v>
      </c>
      <c r="B49" s="110">
        <f t="shared" si="1"/>
        <v>11</v>
      </c>
      <c r="C49" s="179" t="str">
        <f>IF(F49="--","--",IF(ISEVEN(B49)=TRUE,SUBSTITUTE(LEFT(VLOOKUP(E49,'Basisgegevens+Uitleg'!$B$19:$D$25,3,),1),0,"--"),SUBSTITUTE(LEFT(VLOOKUP(E49,'Basisgegevens+Uitleg'!$B$19:$C$25,2,),1),0,"--")))</f>
        <v>M</v>
      </c>
      <c r="D49" s="124" t="str">
        <f t="shared" si="2"/>
        <v>M</v>
      </c>
      <c r="E49" s="110" t="str">
        <f t="shared" si="3"/>
        <v>Vrijdag</v>
      </c>
      <c r="F49" s="138">
        <f>IF(ROW(E49)-5&lt;='Basisgegevens+Uitleg'!$C$2,F48+1,"--")</f>
        <v>45366</v>
      </c>
      <c r="G49" s="86"/>
      <c r="H49" s="82"/>
      <c r="I49" s="82"/>
      <c r="J49" s="87"/>
      <c r="K49" s="108"/>
      <c r="L49" s="18" t="str">
        <f>IF(ISERROR(VLOOKUP($F49,'Speciale dagen&amp;Activiteiten'!$A$3:$A$100,1,FALSE))=TRUE,"",VLOOKUP($F49,'Speciale dagen&amp;Activiteiten'!$A$3:$B$100,2,FALSE))</f>
        <v/>
      </c>
      <c r="M49" s="14" t="str">
        <f>IF(ISERROR(VLOOKUP(CONCATENATE(DAY($F49),"-",MONTH($F49)),Verjaardagen!$C$2:$C$101,1,FALSE))=TRUE,"",VLOOKUP(CONCATENATE(DAY($F49),"-",MONTH($F49)),Verjaardagen!$C$2:$E$101,3,FALSE))</f>
        <v/>
      </c>
      <c r="N49" s="15" t="str">
        <f>IF(ISERROR(VLOOKUP(F49,'School(vakanties)&amp;Activiteiten'!A$4:A$102,1,FALSE)=TRUE),IF(ISERROR(VLOOKUP(F49,'School(vakanties)&amp;Activiteiten'!B$4:B$102,1,FALSE)=TRUE),IF(O49&gt;0,N48,""),VLOOKUP(F49,'School(vakanties)&amp;Activiteiten'!B$4:C$102,2,FALSE)),VLOOKUP(F49,'School(vakanties)&amp;Activiteiten'!A$4:C$102,3,FALSE))</f>
        <v/>
      </c>
      <c r="O49" s="16">
        <f>IF(ISERROR(VLOOKUP(F49,'School(vakanties)&amp;Activiteiten'!A$4:A$102,1,FALSE)=TRUE),IF(AND(O48&gt;0,O48&lt;999),O48-1,0),VLOOKUP(F49,'School(vakanties)&amp;Activiteiten'!A$4:D$102,4,FALSE))</f>
        <v>0</v>
      </c>
    </row>
    <row r="50" spans="1:15" x14ac:dyDescent="0.25">
      <c r="A50" s="183" t="str">
        <f t="shared" si="0"/>
        <v>--</v>
      </c>
      <c r="B50" s="110">
        <f t="shared" si="1"/>
        <v>11</v>
      </c>
      <c r="C50" s="179" t="str">
        <f>IF(F50="--","--",IF(ISEVEN(B50)=TRUE,SUBSTITUTE(LEFT(VLOOKUP(E50,'Basisgegevens+Uitleg'!$B$19:$D$25,3,),1),0,"--"),SUBSTITUTE(LEFT(VLOOKUP(E50,'Basisgegevens+Uitleg'!$B$19:$C$25,2,),1),0,"--")))</f>
        <v>A</v>
      </c>
      <c r="D50" s="124" t="str">
        <f t="shared" si="2"/>
        <v>A</v>
      </c>
      <c r="E50" s="110" t="str">
        <f t="shared" si="3"/>
        <v>Zaterdag</v>
      </c>
      <c r="F50" s="138">
        <f>IF(ROW(E50)-5&lt;='Basisgegevens+Uitleg'!$C$2,F49+1,"--")</f>
        <v>45367</v>
      </c>
      <c r="G50" s="86"/>
      <c r="H50" s="82"/>
      <c r="I50" s="82"/>
      <c r="J50" s="87"/>
      <c r="K50" s="108"/>
      <c r="L50" s="18" t="str">
        <f>IF(ISERROR(VLOOKUP($F50,'Speciale dagen&amp;Activiteiten'!$A$3:$A$100,1,FALSE))=TRUE,"",VLOOKUP($F50,'Speciale dagen&amp;Activiteiten'!$A$3:$B$100,2,FALSE))</f>
        <v/>
      </c>
      <c r="M50" s="14" t="str">
        <f>IF(ISERROR(VLOOKUP(CONCATENATE(DAY($F50),"-",MONTH($F50)),Verjaardagen!$C$2:$C$101,1,FALSE))=TRUE,"",VLOOKUP(CONCATENATE(DAY($F50),"-",MONTH($F50)),Verjaardagen!$C$2:$E$101,3,FALSE))</f>
        <v/>
      </c>
      <c r="N50" s="15" t="str">
        <f>IF(ISERROR(VLOOKUP(F50,'School(vakanties)&amp;Activiteiten'!A$4:A$102,1,FALSE)=TRUE),IF(ISERROR(VLOOKUP(F50,'School(vakanties)&amp;Activiteiten'!B$4:B$102,1,FALSE)=TRUE),IF(O50&gt;0,N49,""),VLOOKUP(F50,'School(vakanties)&amp;Activiteiten'!B$4:C$102,2,FALSE)),VLOOKUP(F50,'School(vakanties)&amp;Activiteiten'!A$4:C$102,3,FALSE))</f>
        <v/>
      </c>
      <c r="O50" s="16">
        <f>IF(ISERROR(VLOOKUP(F50,'School(vakanties)&amp;Activiteiten'!A$4:A$102,1,FALSE)=TRUE),IF(AND(O49&gt;0,O49&lt;999),O49-1,0),VLOOKUP(F50,'School(vakanties)&amp;Activiteiten'!A$4:D$102,4,FALSE))</f>
        <v>0</v>
      </c>
    </row>
    <row r="51" spans="1:15" x14ac:dyDescent="0.25">
      <c r="A51" s="183" t="str">
        <f t="shared" si="0"/>
        <v>--</v>
      </c>
      <c r="B51" s="110">
        <f t="shared" si="1"/>
        <v>11</v>
      </c>
      <c r="C51" s="179" t="str">
        <f>IF(F51="--","--",IF(ISEVEN(B51)=TRUE,SUBSTITUTE(LEFT(VLOOKUP(E51,'Basisgegevens+Uitleg'!$B$19:$D$25,3,),1),0,"--"),SUBSTITUTE(LEFT(VLOOKUP(E51,'Basisgegevens+Uitleg'!$B$19:$C$25,2,),1),0,"--")))</f>
        <v>V</v>
      </c>
      <c r="D51" s="124" t="str">
        <f t="shared" si="2"/>
        <v>V</v>
      </c>
      <c r="E51" s="110" t="str">
        <f t="shared" si="3"/>
        <v>Zondag</v>
      </c>
      <c r="F51" s="138">
        <f>IF(ROW(E51)-5&lt;='Basisgegevens+Uitleg'!$C$2,F50+1,"--")</f>
        <v>45368</v>
      </c>
      <c r="G51" s="86"/>
      <c r="H51" s="82"/>
      <c r="I51" s="82"/>
      <c r="J51" s="87"/>
      <c r="K51" s="108"/>
      <c r="L51" s="18" t="str">
        <f>IF(ISERROR(VLOOKUP($F51,'Speciale dagen&amp;Activiteiten'!$A$3:$A$100,1,FALSE))=TRUE,"",VLOOKUP($F51,'Speciale dagen&amp;Activiteiten'!$A$3:$B$100,2,FALSE))</f>
        <v/>
      </c>
      <c r="M51" s="14" t="str">
        <f>IF(ISERROR(VLOOKUP(CONCATENATE(DAY($F51),"-",MONTH($F51)),Verjaardagen!$C$2:$C$101,1,FALSE))=TRUE,"",VLOOKUP(CONCATENATE(DAY($F51),"-",MONTH($F51)),Verjaardagen!$C$2:$E$101,3,FALSE))</f>
        <v/>
      </c>
      <c r="N51" s="15" t="str">
        <f>IF(ISERROR(VLOOKUP(F51,'School(vakanties)&amp;Activiteiten'!A$4:A$102,1,FALSE)=TRUE),IF(ISERROR(VLOOKUP(F51,'School(vakanties)&amp;Activiteiten'!B$4:B$102,1,FALSE)=TRUE),IF(O51&gt;0,N50,""),VLOOKUP(F51,'School(vakanties)&amp;Activiteiten'!B$4:C$102,2,FALSE)),VLOOKUP(F51,'School(vakanties)&amp;Activiteiten'!A$4:C$102,3,FALSE))</f>
        <v/>
      </c>
      <c r="O51" s="16">
        <f>IF(ISERROR(VLOOKUP(F51,'School(vakanties)&amp;Activiteiten'!A$4:A$102,1,FALSE)=TRUE),IF(AND(O50&gt;0,O50&lt;999),O50-1,0),VLOOKUP(F51,'School(vakanties)&amp;Activiteiten'!A$4:D$102,4,FALSE))</f>
        <v>0</v>
      </c>
    </row>
    <row r="52" spans="1:15" x14ac:dyDescent="0.25">
      <c r="A52" s="183" t="str">
        <f t="shared" si="0"/>
        <v>--</v>
      </c>
      <c r="B52" s="110">
        <f t="shared" si="1"/>
        <v>12</v>
      </c>
      <c r="C52" s="179" t="str">
        <f>IF(F52="--","--",IF(ISEVEN(B52)=TRUE,SUBSTITUTE(LEFT(VLOOKUP(E52,'Basisgegevens+Uitleg'!$B$19:$D$25,3,),1),0,"--"),SUBSTITUTE(LEFT(VLOOKUP(E52,'Basisgegevens+Uitleg'!$B$19:$C$25,2,),1),0,"--")))</f>
        <v>M</v>
      </c>
      <c r="D52" s="124" t="str">
        <f t="shared" si="2"/>
        <v>M</v>
      </c>
      <c r="E52" s="110" t="str">
        <f t="shared" si="3"/>
        <v>Maandag</v>
      </c>
      <c r="F52" s="138">
        <f>IF(ROW(E52)-5&lt;='Basisgegevens+Uitleg'!$C$2,F51+1,"--")</f>
        <v>45369</v>
      </c>
      <c r="G52" s="86"/>
      <c r="H52" s="82"/>
      <c r="I52" s="82"/>
      <c r="J52" s="87"/>
      <c r="K52" s="108"/>
      <c r="L52" s="18" t="str">
        <f>IF(ISERROR(VLOOKUP($F52,'Speciale dagen&amp;Activiteiten'!$A$3:$A$100,1,FALSE))=TRUE,"",VLOOKUP($F52,'Speciale dagen&amp;Activiteiten'!$A$3:$B$100,2,FALSE))</f>
        <v/>
      </c>
      <c r="M52" s="14" t="str">
        <f>IF(ISERROR(VLOOKUP(CONCATENATE(DAY($F52),"-",MONTH($F52)),Verjaardagen!$C$2:$C$101,1,FALSE))=TRUE,"",VLOOKUP(CONCATENATE(DAY($F52),"-",MONTH($F52)),Verjaardagen!$C$2:$E$101,3,FALSE))</f>
        <v/>
      </c>
      <c r="N52" s="15" t="str">
        <f>IF(ISERROR(VLOOKUP(F52,'School(vakanties)&amp;Activiteiten'!A$4:A$102,1,FALSE)=TRUE),IF(ISERROR(VLOOKUP(F52,'School(vakanties)&amp;Activiteiten'!B$4:B$102,1,FALSE)=TRUE),IF(O52&gt;0,N51,""),VLOOKUP(F52,'School(vakanties)&amp;Activiteiten'!B$4:C$102,2,FALSE)),VLOOKUP(F52,'School(vakanties)&amp;Activiteiten'!A$4:C$102,3,FALSE))</f>
        <v/>
      </c>
      <c r="O52" s="16">
        <f>IF(ISERROR(VLOOKUP(F52,'School(vakanties)&amp;Activiteiten'!A$4:A$102,1,FALSE)=TRUE),IF(AND(O51&gt;0,O51&lt;999),O51-1,0),VLOOKUP(F52,'School(vakanties)&amp;Activiteiten'!A$4:D$102,4,FALSE))</f>
        <v>0</v>
      </c>
    </row>
    <row r="53" spans="1:15" x14ac:dyDescent="0.25">
      <c r="A53" s="183" t="str">
        <f t="shared" si="0"/>
        <v>--</v>
      </c>
      <c r="B53" s="110">
        <f t="shared" si="1"/>
        <v>12</v>
      </c>
      <c r="C53" s="179" t="str">
        <f>IF(F53="--","--",IF(ISEVEN(B53)=TRUE,SUBSTITUTE(LEFT(VLOOKUP(E53,'Basisgegevens+Uitleg'!$B$19:$D$25,3,),1),0,"--"),SUBSTITUTE(LEFT(VLOOKUP(E53,'Basisgegevens+Uitleg'!$B$19:$C$25,2,),1),0,"--")))</f>
        <v>V</v>
      </c>
      <c r="D53" s="124" t="str">
        <f t="shared" si="2"/>
        <v>V</v>
      </c>
      <c r="E53" s="110" t="str">
        <f t="shared" si="3"/>
        <v>Dinsdag</v>
      </c>
      <c r="F53" s="138">
        <f>IF(ROW(E53)-5&lt;='Basisgegevens+Uitleg'!$C$2,F52+1,"--")</f>
        <v>45370</v>
      </c>
      <c r="G53" s="86"/>
      <c r="H53" s="82"/>
      <c r="I53" s="82"/>
      <c r="J53" s="87"/>
      <c r="K53" s="108"/>
      <c r="L53" s="18" t="str">
        <f>IF(ISERROR(VLOOKUP($F53,'Speciale dagen&amp;Activiteiten'!$A$3:$A$100,1,FALSE))=TRUE,"",VLOOKUP($F53,'Speciale dagen&amp;Activiteiten'!$A$3:$B$100,2,FALSE))</f>
        <v/>
      </c>
      <c r="M53" s="14" t="str">
        <f>IF(ISERROR(VLOOKUP(CONCATENATE(DAY($F53),"-",MONTH($F53)),Verjaardagen!$C$2:$C$101,1,FALSE))=TRUE,"",VLOOKUP(CONCATENATE(DAY($F53),"-",MONTH($F53)),Verjaardagen!$C$2:$E$101,3,FALSE))</f>
        <v/>
      </c>
      <c r="N53" s="15" t="str">
        <f>IF(ISERROR(VLOOKUP(F53,'School(vakanties)&amp;Activiteiten'!A$4:A$102,1,FALSE)=TRUE),IF(ISERROR(VLOOKUP(F53,'School(vakanties)&amp;Activiteiten'!B$4:B$102,1,FALSE)=TRUE),IF(O53&gt;0,N52,""),VLOOKUP(F53,'School(vakanties)&amp;Activiteiten'!B$4:C$102,2,FALSE)),VLOOKUP(F53,'School(vakanties)&amp;Activiteiten'!A$4:C$102,3,FALSE))</f>
        <v/>
      </c>
      <c r="O53" s="16">
        <f>IF(ISERROR(VLOOKUP(F53,'School(vakanties)&amp;Activiteiten'!A$4:A$102,1,FALSE)=TRUE),IF(AND(O52&gt;0,O52&lt;999),O52-1,0),VLOOKUP(F53,'School(vakanties)&amp;Activiteiten'!A$4:D$102,4,FALSE))</f>
        <v>0</v>
      </c>
    </row>
    <row r="54" spans="1:15" x14ac:dyDescent="0.25">
      <c r="A54" s="183" t="str">
        <f t="shared" si="0"/>
        <v>--</v>
      </c>
      <c r="B54" s="110">
        <f t="shared" si="1"/>
        <v>12</v>
      </c>
      <c r="C54" s="179" t="str">
        <f>IF(F54="--","--",IF(ISEVEN(B54)=TRUE,SUBSTITUTE(LEFT(VLOOKUP(E54,'Basisgegevens+Uitleg'!$B$19:$D$25,3,),1),0,"--"),SUBSTITUTE(LEFT(VLOOKUP(E54,'Basisgegevens+Uitleg'!$B$19:$C$25,2,),1),0,"--")))</f>
        <v>V</v>
      </c>
      <c r="D54" s="124" t="str">
        <f t="shared" si="2"/>
        <v>V</v>
      </c>
      <c r="E54" s="110" t="str">
        <f t="shared" si="3"/>
        <v>Woensdag</v>
      </c>
      <c r="F54" s="138">
        <f>IF(ROW(E54)-5&lt;='Basisgegevens+Uitleg'!$C$2,F53+1,"--")</f>
        <v>45371</v>
      </c>
      <c r="G54" s="86"/>
      <c r="H54" s="82"/>
      <c r="I54" s="82"/>
      <c r="J54" s="87"/>
      <c r="K54" s="108"/>
      <c r="L54" s="18" t="str">
        <f>IF(ISERROR(VLOOKUP($F54,'Speciale dagen&amp;Activiteiten'!$A$3:$A$100,1,FALSE))=TRUE,"",VLOOKUP($F54,'Speciale dagen&amp;Activiteiten'!$A$3:$B$100,2,FALSE))</f>
        <v/>
      </c>
      <c r="M54" s="14" t="str">
        <f>IF(ISERROR(VLOOKUP(CONCATENATE(DAY($F54),"-",MONTH($F54)),Verjaardagen!$C$2:$C$101,1,FALSE))=TRUE,"",VLOOKUP(CONCATENATE(DAY($F54),"-",MONTH($F54)),Verjaardagen!$C$2:$E$101,3,FALSE))</f>
        <v/>
      </c>
      <c r="N54" s="15" t="str">
        <f>IF(ISERROR(VLOOKUP(F54,'School(vakanties)&amp;Activiteiten'!A$4:A$102,1,FALSE)=TRUE),IF(ISERROR(VLOOKUP(F54,'School(vakanties)&amp;Activiteiten'!B$4:B$102,1,FALSE)=TRUE),IF(O54&gt;0,N53,""),VLOOKUP(F54,'School(vakanties)&amp;Activiteiten'!B$4:C$102,2,FALSE)),VLOOKUP(F54,'School(vakanties)&amp;Activiteiten'!A$4:C$102,3,FALSE))</f>
        <v/>
      </c>
      <c r="O54" s="16">
        <f>IF(ISERROR(VLOOKUP(F54,'School(vakanties)&amp;Activiteiten'!A$4:A$102,1,FALSE)=TRUE),IF(AND(O53&gt;0,O53&lt;999),O53-1,0),VLOOKUP(F54,'School(vakanties)&amp;Activiteiten'!A$4:D$102,4,FALSE))</f>
        <v>0</v>
      </c>
    </row>
    <row r="55" spans="1:15" x14ac:dyDescent="0.25">
      <c r="A55" s="183" t="str">
        <f t="shared" si="0"/>
        <v>--</v>
      </c>
      <c r="B55" s="110">
        <f t="shared" si="1"/>
        <v>12</v>
      </c>
      <c r="C55" s="179" t="str">
        <f>IF(F55="--","--",IF(ISEVEN(B55)=TRUE,SUBSTITUTE(LEFT(VLOOKUP(E55,'Basisgegevens+Uitleg'!$B$19:$D$25,3,),1),0,"--"),SUBSTITUTE(LEFT(VLOOKUP(E55,'Basisgegevens+Uitleg'!$B$19:$C$25,2,),1),0,"--")))</f>
        <v>V</v>
      </c>
      <c r="D55" s="124" t="str">
        <f t="shared" si="2"/>
        <v>V</v>
      </c>
      <c r="E55" s="110" t="str">
        <f t="shared" si="3"/>
        <v>Donderdag</v>
      </c>
      <c r="F55" s="138">
        <f>IF(ROW(E55)-5&lt;='Basisgegevens+Uitleg'!$C$2,F54+1,"--")</f>
        <v>45372</v>
      </c>
      <c r="G55" s="86"/>
      <c r="H55" s="82"/>
      <c r="I55" s="82"/>
      <c r="J55" s="87"/>
      <c r="K55" s="108"/>
      <c r="L55" s="18" t="str">
        <f>IF(ISERROR(VLOOKUP($F55,'Speciale dagen&amp;Activiteiten'!$A$3:$A$100,1,FALSE))=TRUE,"",VLOOKUP($F55,'Speciale dagen&amp;Activiteiten'!$A$3:$B$100,2,FALSE))</f>
        <v/>
      </c>
      <c r="M55" s="14" t="str">
        <f>IF(ISERROR(VLOOKUP(CONCATENATE(DAY($F55),"-",MONTH($F55)),Verjaardagen!$C$2:$C$101,1,FALSE))=TRUE,"",VLOOKUP(CONCATENATE(DAY($F55),"-",MONTH($F55)),Verjaardagen!$C$2:$E$101,3,FALSE))</f>
        <v/>
      </c>
      <c r="N55" s="15" t="str">
        <f>IF(ISERROR(VLOOKUP(F55,'School(vakanties)&amp;Activiteiten'!A$4:A$102,1,FALSE)=TRUE),IF(ISERROR(VLOOKUP(F55,'School(vakanties)&amp;Activiteiten'!B$4:B$102,1,FALSE)=TRUE),IF(O55&gt;0,N54,""),VLOOKUP(F55,'School(vakanties)&amp;Activiteiten'!B$4:C$102,2,FALSE)),VLOOKUP(F55,'School(vakanties)&amp;Activiteiten'!A$4:C$102,3,FALSE))</f>
        <v/>
      </c>
      <c r="O55" s="16">
        <f>IF(ISERROR(VLOOKUP(F55,'School(vakanties)&amp;Activiteiten'!A$4:A$102,1,FALSE)=TRUE),IF(AND(O54&gt;0,O54&lt;999),O54-1,0),VLOOKUP(F55,'School(vakanties)&amp;Activiteiten'!A$4:D$102,4,FALSE))</f>
        <v>0</v>
      </c>
    </row>
    <row r="56" spans="1:15" x14ac:dyDescent="0.25">
      <c r="A56" s="183" t="str">
        <f t="shared" si="0"/>
        <v>--</v>
      </c>
      <c r="B56" s="110">
        <f t="shared" si="1"/>
        <v>12</v>
      </c>
      <c r="C56" s="179" t="str">
        <f>IF(F56="--","--",IF(ISEVEN(B56)=TRUE,SUBSTITUTE(LEFT(VLOOKUP(E56,'Basisgegevens+Uitleg'!$B$19:$D$25,3,),1),0,"--"),SUBSTITUTE(LEFT(VLOOKUP(E56,'Basisgegevens+Uitleg'!$B$19:$C$25,2,),1),0,"--")))</f>
        <v>V</v>
      </c>
      <c r="D56" s="124" t="str">
        <f t="shared" si="2"/>
        <v>V</v>
      </c>
      <c r="E56" s="110" t="str">
        <f t="shared" si="3"/>
        <v>Vrijdag</v>
      </c>
      <c r="F56" s="138">
        <f>IF(ROW(E56)-5&lt;='Basisgegevens+Uitleg'!$C$2,F55+1,"--")</f>
        <v>45373</v>
      </c>
      <c r="G56" s="86"/>
      <c r="H56" s="82"/>
      <c r="I56" s="82"/>
      <c r="J56" s="87"/>
      <c r="K56" s="108"/>
      <c r="L56" s="18" t="str">
        <f>IF(ISERROR(VLOOKUP($F56,'Speciale dagen&amp;Activiteiten'!$A$3:$A$100,1,FALSE))=TRUE,"",VLOOKUP($F56,'Speciale dagen&amp;Activiteiten'!$A$3:$B$100,2,FALSE))</f>
        <v/>
      </c>
      <c r="M56" s="14" t="str">
        <f>IF(ISERROR(VLOOKUP(CONCATENATE(DAY($F56),"-",MONTH($F56)),Verjaardagen!$C$2:$C$101,1,FALSE))=TRUE,"",VLOOKUP(CONCATENATE(DAY($F56),"-",MONTH($F56)),Verjaardagen!$C$2:$E$101,3,FALSE))</f>
        <v/>
      </c>
      <c r="N56" s="15" t="str">
        <f>IF(ISERROR(VLOOKUP(F56,'School(vakanties)&amp;Activiteiten'!A$4:A$102,1,FALSE)=TRUE),IF(ISERROR(VLOOKUP(F56,'School(vakanties)&amp;Activiteiten'!B$4:B$102,1,FALSE)=TRUE),IF(O56&gt;0,N55,""),VLOOKUP(F56,'School(vakanties)&amp;Activiteiten'!B$4:C$102,2,FALSE)),VLOOKUP(F56,'School(vakanties)&amp;Activiteiten'!A$4:C$102,3,FALSE))</f>
        <v/>
      </c>
      <c r="O56" s="16">
        <f>IF(ISERROR(VLOOKUP(F56,'School(vakanties)&amp;Activiteiten'!A$4:A$102,1,FALSE)=TRUE),IF(AND(O55&gt;0,O55&lt;999),O55-1,0),VLOOKUP(F56,'School(vakanties)&amp;Activiteiten'!A$4:D$102,4,FALSE))</f>
        <v>0</v>
      </c>
    </row>
    <row r="57" spans="1:15" x14ac:dyDescent="0.25">
      <c r="A57" s="183" t="str">
        <f t="shared" si="0"/>
        <v>--</v>
      </c>
      <c r="B57" s="110">
        <f t="shared" si="1"/>
        <v>12</v>
      </c>
      <c r="C57" s="179" t="str">
        <f>IF(F57="--","--",IF(ISEVEN(B57)=TRUE,SUBSTITUTE(LEFT(VLOOKUP(E57,'Basisgegevens+Uitleg'!$B$19:$D$25,3,),1),0,"--"),SUBSTITUTE(LEFT(VLOOKUP(E57,'Basisgegevens+Uitleg'!$B$19:$C$25,2,),1),0,"--")))</f>
        <v>M</v>
      </c>
      <c r="D57" s="124" t="str">
        <f t="shared" si="2"/>
        <v>M</v>
      </c>
      <c r="E57" s="110" t="str">
        <f t="shared" si="3"/>
        <v>Zaterdag</v>
      </c>
      <c r="F57" s="138">
        <f>IF(ROW(E57)-5&lt;='Basisgegevens+Uitleg'!$C$2,F56+1,"--")</f>
        <v>45374</v>
      </c>
      <c r="G57" s="86"/>
      <c r="H57" s="82"/>
      <c r="I57" s="82"/>
      <c r="J57" s="87"/>
      <c r="K57" s="108"/>
      <c r="L57" s="18" t="str">
        <f>IF(ISERROR(VLOOKUP($F57,'Speciale dagen&amp;Activiteiten'!$A$3:$A$100,1,FALSE))=TRUE,"",VLOOKUP($F57,'Speciale dagen&amp;Activiteiten'!$A$3:$B$100,2,FALSE))</f>
        <v/>
      </c>
      <c r="M57" s="14" t="str">
        <f>IF(ISERROR(VLOOKUP(CONCATENATE(DAY($F57),"-",MONTH($F57)),Verjaardagen!$C$2:$C$101,1,FALSE))=TRUE,"",VLOOKUP(CONCATENATE(DAY($F57),"-",MONTH($F57)),Verjaardagen!$C$2:$E$101,3,FALSE))</f>
        <v/>
      </c>
      <c r="N57" s="15" t="str">
        <f>IF(ISERROR(VLOOKUP(F57,'School(vakanties)&amp;Activiteiten'!A$4:A$102,1,FALSE)=TRUE),IF(ISERROR(VLOOKUP(F57,'School(vakanties)&amp;Activiteiten'!B$4:B$102,1,FALSE)=TRUE),IF(O57&gt;0,N56,""),VLOOKUP(F57,'School(vakanties)&amp;Activiteiten'!B$4:C$102,2,FALSE)),VLOOKUP(F57,'School(vakanties)&amp;Activiteiten'!A$4:C$102,3,FALSE))</f>
        <v/>
      </c>
      <c r="O57" s="16">
        <f>IF(ISERROR(VLOOKUP(F57,'School(vakanties)&amp;Activiteiten'!A$4:A$102,1,FALSE)=TRUE),IF(AND(O56&gt;0,O56&lt;999),O56-1,0),VLOOKUP(F57,'School(vakanties)&amp;Activiteiten'!A$4:D$102,4,FALSE))</f>
        <v>0</v>
      </c>
    </row>
    <row r="58" spans="1:15" x14ac:dyDescent="0.25">
      <c r="A58" s="183" t="str">
        <f t="shared" si="0"/>
        <v>--</v>
      </c>
      <c r="B58" s="110">
        <f t="shared" si="1"/>
        <v>12</v>
      </c>
      <c r="C58" s="179" t="str">
        <f>IF(F58="--","--",IF(ISEVEN(B58)=TRUE,SUBSTITUTE(LEFT(VLOOKUP(E58,'Basisgegevens+Uitleg'!$B$19:$D$25,3,),1),0,"--"),SUBSTITUTE(LEFT(VLOOKUP(E58,'Basisgegevens+Uitleg'!$B$19:$C$25,2,),1),0,"--")))</f>
        <v>A</v>
      </c>
      <c r="D58" s="124" t="str">
        <f t="shared" si="2"/>
        <v>A</v>
      </c>
      <c r="E58" s="110" t="str">
        <f t="shared" si="3"/>
        <v>Zondag</v>
      </c>
      <c r="F58" s="138">
        <f>IF(ROW(E58)-5&lt;='Basisgegevens+Uitleg'!$C$2,F57+1,"--")</f>
        <v>45375</v>
      </c>
      <c r="G58" s="86"/>
      <c r="H58" s="82"/>
      <c r="I58" s="82"/>
      <c r="J58" s="87"/>
      <c r="K58" s="108"/>
      <c r="L58" s="18" t="str">
        <f>IF(ISERROR(VLOOKUP($F58,'Speciale dagen&amp;Activiteiten'!$A$3:$A$100,1,FALSE))=TRUE,"",VLOOKUP($F58,'Speciale dagen&amp;Activiteiten'!$A$3:$B$100,2,FALSE))</f>
        <v/>
      </c>
      <c r="M58" s="14" t="str">
        <f>IF(ISERROR(VLOOKUP(CONCATENATE(DAY($F58),"-",MONTH($F58)),Verjaardagen!$C$2:$C$101,1,FALSE))=TRUE,"",VLOOKUP(CONCATENATE(DAY($F58),"-",MONTH($F58)),Verjaardagen!$C$2:$E$101,3,FALSE))</f>
        <v/>
      </c>
      <c r="N58" s="15" t="str">
        <f>IF(ISERROR(VLOOKUP(F58,'School(vakanties)&amp;Activiteiten'!A$4:A$102,1,FALSE)=TRUE),IF(ISERROR(VLOOKUP(F58,'School(vakanties)&amp;Activiteiten'!B$4:B$102,1,FALSE)=TRUE),IF(O58&gt;0,N57,""),VLOOKUP(F58,'School(vakanties)&amp;Activiteiten'!B$4:C$102,2,FALSE)),VLOOKUP(F58,'School(vakanties)&amp;Activiteiten'!A$4:C$102,3,FALSE))</f>
        <v/>
      </c>
      <c r="O58" s="16">
        <f>IF(ISERROR(VLOOKUP(F58,'School(vakanties)&amp;Activiteiten'!A$4:A$102,1,FALSE)=TRUE),IF(AND(O57&gt;0,O57&lt;999),O57-1,0),VLOOKUP(F58,'School(vakanties)&amp;Activiteiten'!A$4:D$102,4,FALSE))</f>
        <v>0</v>
      </c>
    </row>
    <row r="59" spans="1:15" x14ac:dyDescent="0.25">
      <c r="A59" s="183" t="str">
        <f t="shared" si="0"/>
        <v>--</v>
      </c>
      <c r="B59" s="110">
        <f t="shared" si="1"/>
        <v>13</v>
      </c>
      <c r="C59" s="179" t="str">
        <f>IF(F59="--","--",IF(ISEVEN(B59)=TRUE,SUBSTITUTE(LEFT(VLOOKUP(E59,'Basisgegevens+Uitleg'!$B$19:$D$25,3,),1),0,"--"),SUBSTITUTE(LEFT(VLOOKUP(E59,'Basisgegevens+Uitleg'!$B$19:$C$25,2,),1),0,"--")))</f>
        <v>V</v>
      </c>
      <c r="D59" s="124" t="str">
        <f t="shared" si="2"/>
        <v>V</v>
      </c>
      <c r="E59" s="110" t="str">
        <f t="shared" si="3"/>
        <v>Maandag</v>
      </c>
      <c r="F59" s="138">
        <f>IF(ROW(E59)-5&lt;='Basisgegevens+Uitleg'!$C$2,F58+1,"--")</f>
        <v>45376</v>
      </c>
      <c r="G59" s="86"/>
      <c r="H59" s="82"/>
      <c r="I59" s="82"/>
      <c r="J59" s="87"/>
      <c r="K59" s="108"/>
      <c r="L59" s="18" t="str">
        <f>IF(ISERROR(VLOOKUP($F59,'Speciale dagen&amp;Activiteiten'!$A$3:$A$100,1,FALSE))=TRUE,"",VLOOKUP($F59,'Speciale dagen&amp;Activiteiten'!$A$3:$B$100,2,FALSE))</f>
        <v/>
      </c>
      <c r="M59" s="14" t="str">
        <f>IF(ISERROR(VLOOKUP(CONCATENATE(DAY($F59),"-",MONTH($F59)),Verjaardagen!$C$2:$C$101,1,FALSE))=TRUE,"",VLOOKUP(CONCATENATE(DAY($F59),"-",MONTH($F59)),Verjaardagen!$C$2:$E$101,3,FALSE))</f>
        <v/>
      </c>
      <c r="N59" s="15" t="str">
        <f>IF(ISERROR(VLOOKUP(F59,'School(vakanties)&amp;Activiteiten'!A$4:A$102,1,FALSE)=TRUE),IF(ISERROR(VLOOKUP(F59,'School(vakanties)&amp;Activiteiten'!B$4:B$102,1,FALSE)=TRUE),IF(O59&gt;0,N58,""),VLOOKUP(F59,'School(vakanties)&amp;Activiteiten'!B$4:C$102,2,FALSE)),VLOOKUP(F59,'School(vakanties)&amp;Activiteiten'!A$4:C$102,3,FALSE))</f>
        <v/>
      </c>
      <c r="O59" s="16">
        <f>IF(ISERROR(VLOOKUP(F59,'School(vakanties)&amp;Activiteiten'!A$4:A$102,1,FALSE)=TRUE),IF(AND(O58&gt;0,O58&lt;999),O58-1,0),VLOOKUP(F59,'School(vakanties)&amp;Activiteiten'!A$4:D$102,4,FALSE))</f>
        <v>0</v>
      </c>
    </row>
    <row r="60" spans="1:15" x14ac:dyDescent="0.25">
      <c r="A60" s="183" t="str">
        <f t="shared" si="0"/>
        <v>--</v>
      </c>
      <c r="B60" s="110">
        <f t="shared" si="1"/>
        <v>13</v>
      </c>
      <c r="C60" s="179" t="str">
        <f>IF(F60="--","--",IF(ISEVEN(B60)=TRUE,SUBSTITUTE(LEFT(VLOOKUP(E60,'Basisgegevens+Uitleg'!$B$19:$D$25,3,),1),0,"--"),SUBSTITUTE(LEFT(VLOOKUP(E60,'Basisgegevens+Uitleg'!$B$19:$C$25,2,),1),0,"--")))</f>
        <v>M</v>
      </c>
      <c r="D60" s="124" t="str">
        <f t="shared" si="2"/>
        <v>M</v>
      </c>
      <c r="E60" s="110" t="str">
        <f t="shared" si="3"/>
        <v>Dinsdag</v>
      </c>
      <c r="F60" s="138">
        <f>IF(ROW(E60)-5&lt;='Basisgegevens+Uitleg'!$C$2,F59+1,"--")</f>
        <v>45377</v>
      </c>
      <c r="G60" s="86"/>
      <c r="H60" s="82"/>
      <c r="I60" s="82"/>
      <c r="J60" s="87"/>
      <c r="K60" s="108"/>
      <c r="L60" s="18" t="str">
        <f>IF(ISERROR(VLOOKUP($F60,'Speciale dagen&amp;Activiteiten'!$A$3:$A$100,1,FALSE))=TRUE,"",VLOOKUP($F60,'Speciale dagen&amp;Activiteiten'!$A$3:$B$100,2,FALSE))</f>
        <v/>
      </c>
      <c r="M60" s="14" t="str">
        <f>IF(ISERROR(VLOOKUP(CONCATENATE(DAY($F60),"-",MONTH($F60)),Verjaardagen!$C$2:$C$101,1,FALSE))=TRUE,"",VLOOKUP(CONCATENATE(DAY($F60),"-",MONTH($F60)),Verjaardagen!$C$2:$E$101,3,FALSE))</f>
        <v/>
      </c>
      <c r="N60" s="15" t="str">
        <f>IF(ISERROR(VLOOKUP(F60,'School(vakanties)&amp;Activiteiten'!A$4:A$102,1,FALSE)=TRUE),IF(ISERROR(VLOOKUP(F60,'School(vakanties)&amp;Activiteiten'!B$4:B$102,1,FALSE)=TRUE),IF(O60&gt;0,N59,""),VLOOKUP(F60,'School(vakanties)&amp;Activiteiten'!B$4:C$102,2,FALSE)),VLOOKUP(F60,'School(vakanties)&amp;Activiteiten'!A$4:C$102,3,FALSE))</f>
        <v/>
      </c>
      <c r="O60" s="16">
        <f>IF(ISERROR(VLOOKUP(F60,'School(vakanties)&amp;Activiteiten'!A$4:A$102,1,FALSE)=TRUE),IF(AND(O59&gt;0,O59&lt;999),O59-1,0),VLOOKUP(F60,'School(vakanties)&amp;Activiteiten'!A$4:D$102,4,FALSE))</f>
        <v>0</v>
      </c>
    </row>
    <row r="61" spans="1:15" x14ac:dyDescent="0.25">
      <c r="A61" s="183" t="str">
        <f t="shared" si="0"/>
        <v>--</v>
      </c>
      <c r="B61" s="110">
        <f t="shared" si="1"/>
        <v>13</v>
      </c>
      <c r="C61" s="179" t="str">
        <f>IF(F61="--","--",IF(ISEVEN(B61)=TRUE,SUBSTITUTE(LEFT(VLOOKUP(E61,'Basisgegevens+Uitleg'!$B$19:$D$25,3,),1),0,"--"),SUBSTITUTE(LEFT(VLOOKUP(E61,'Basisgegevens+Uitleg'!$B$19:$C$25,2,),1),0,"--")))</f>
        <v>M</v>
      </c>
      <c r="D61" s="124" t="str">
        <f t="shared" si="2"/>
        <v>M</v>
      </c>
      <c r="E61" s="110" t="str">
        <f t="shared" si="3"/>
        <v>Woensdag</v>
      </c>
      <c r="F61" s="138">
        <f>IF(ROW(E61)-5&lt;='Basisgegevens+Uitleg'!$C$2,F60+1,"--")</f>
        <v>45378</v>
      </c>
      <c r="G61" s="86"/>
      <c r="H61" s="82"/>
      <c r="I61" s="82"/>
      <c r="J61" s="87"/>
      <c r="K61" s="108"/>
      <c r="L61" s="18" t="str">
        <f>IF(ISERROR(VLOOKUP($F61,'Speciale dagen&amp;Activiteiten'!$A$3:$A$100,1,FALSE))=TRUE,"",VLOOKUP($F61,'Speciale dagen&amp;Activiteiten'!$A$3:$B$100,2,FALSE))</f>
        <v/>
      </c>
      <c r="M61" s="14" t="str">
        <f>IF(ISERROR(VLOOKUP(CONCATENATE(DAY($F61),"-",MONTH($F61)),Verjaardagen!$C$2:$C$101,1,FALSE))=TRUE,"",VLOOKUP(CONCATENATE(DAY($F61),"-",MONTH($F61)),Verjaardagen!$C$2:$E$101,3,FALSE))</f>
        <v/>
      </c>
      <c r="N61" s="15" t="str">
        <f>IF(ISERROR(VLOOKUP(F61,'School(vakanties)&amp;Activiteiten'!A$4:A$102,1,FALSE)=TRUE),IF(ISERROR(VLOOKUP(F61,'School(vakanties)&amp;Activiteiten'!B$4:B$102,1,FALSE)=TRUE),IF(O61&gt;0,N60,""),VLOOKUP(F61,'School(vakanties)&amp;Activiteiten'!B$4:C$102,2,FALSE)),VLOOKUP(F61,'School(vakanties)&amp;Activiteiten'!A$4:C$102,3,FALSE))</f>
        <v/>
      </c>
      <c r="O61" s="16">
        <f>IF(ISERROR(VLOOKUP(F61,'School(vakanties)&amp;Activiteiten'!A$4:A$102,1,FALSE)=TRUE),IF(AND(O60&gt;0,O60&lt;999),O60-1,0),VLOOKUP(F61,'School(vakanties)&amp;Activiteiten'!A$4:D$102,4,FALSE))</f>
        <v>0</v>
      </c>
    </row>
    <row r="62" spans="1:15" x14ac:dyDescent="0.25">
      <c r="A62" s="183" t="str">
        <f t="shared" si="0"/>
        <v>--</v>
      </c>
      <c r="B62" s="110">
        <f t="shared" si="1"/>
        <v>13</v>
      </c>
      <c r="C62" s="179" t="str">
        <f>IF(F62="--","--",IF(ISEVEN(B62)=TRUE,SUBSTITUTE(LEFT(VLOOKUP(E62,'Basisgegevens+Uitleg'!$B$19:$D$25,3,),1),0,"--"),SUBSTITUTE(LEFT(VLOOKUP(E62,'Basisgegevens+Uitleg'!$B$19:$C$25,2,),1),0,"--")))</f>
        <v>M</v>
      </c>
      <c r="D62" s="124" t="str">
        <f t="shared" si="2"/>
        <v>M</v>
      </c>
      <c r="E62" s="110" t="str">
        <f t="shared" si="3"/>
        <v>Donderdag</v>
      </c>
      <c r="F62" s="138">
        <f>IF(ROW(E62)-5&lt;='Basisgegevens+Uitleg'!$C$2,F61+1,"--")</f>
        <v>45379</v>
      </c>
      <c r="G62" s="86"/>
      <c r="H62" s="82"/>
      <c r="I62" s="82"/>
      <c r="J62" s="87"/>
      <c r="K62" s="108"/>
      <c r="L62" s="18" t="str">
        <f>IF(ISERROR(VLOOKUP($F62,'Speciale dagen&amp;Activiteiten'!$A$3:$A$100,1,FALSE))=TRUE,"",VLOOKUP($F62,'Speciale dagen&amp;Activiteiten'!$A$3:$B$100,2,FALSE))</f>
        <v/>
      </c>
      <c r="M62" s="14" t="str">
        <f>IF(ISERROR(VLOOKUP(CONCATENATE(DAY($F62),"-",MONTH($F62)),Verjaardagen!$C$2:$C$101,1,FALSE))=TRUE,"",VLOOKUP(CONCATENATE(DAY($F62),"-",MONTH($F62)),Verjaardagen!$C$2:$E$101,3,FALSE))</f>
        <v/>
      </c>
      <c r="N62" s="15" t="str">
        <f>IF(ISERROR(VLOOKUP(F62,'School(vakanties)&amp;Activiteiten'!A$4:A$102,1,FALSE)=TRUE),IF(ISERROR(VLOOKUP(F62,'School(vakanties)&amp;Activiteiten'!B$4:B$102,1,FALSE)=TRUE),IF(O62&gt;0,N61,""),VLOOKUP(F62,'School(vakanties)&amp;Activiteiten'!B$4:C$102,2,FALSE)),VLOOKUP(F62,'School(vakanties)&amp;Activiteiten'!A$4:C$102,3,FALSE))</f>
        <v/>
      </c>
      <c r="O62" s="16">
        <f>IF(ISERROR(VLOOKUP(F62,'School(vakanties)&amp;Activiteiten'!A$4:A$102,1,FALSE)=TRUE),IF(AND(O61&gt;0,O61&lt;999),O61-1,0),VLOOKUP(F62,'School(vakanties)&amp;Activiteiten'!A$4:D$102,4,FALSE))</f>
        <v>0</v>
      </c>
    </row>
    <row r="63" spans="1:15" x14ac:dyDescent="0.25">
      <c r="A63" s="183" t="str">
        <f t="shared" si="0"/>
        <v>--</v>
      </c>
      <c r="B63" s="110">
        <f t="shared" si="1"/>
        <v>13</v>
      </c>
      <c r="C63" s="179" t="str">
        <f>IF(F63="--","--",IF(ISEVEN(B63)=TRUE,SUBSTITUTE(LEFT(VLOOKUP(E63,'Basisgegevens+Uitleg'!$B$19:$D$25,3,),1),0,"--"),SUBSTITUTE(LEFT(VLOOKUP(E63,'Basisgegevens+Uitleg'!$B$19:$C$25,2,),1),0,"--")))</f>
        <v>M</v>
      </c>
      <c r="D63" s="124" t="str">
        <f t="shared" si="2"/>
        <v>M</v>
      </c>
      <c r="E63" s="110" t="str">
        <f t="shared" si="3"/>
        <v>Vrijdag</v>
      </c>
      <c r="F63" s="138">
        <f>IF(ROW(E63)-5&lt;='Basisgegevens+Uitleg'!$C$2,F62+1,"--")</f>
        <v>45380</v>
      </c>
      <c r="G63" s="86"/>
      <c r="H63" s="82"/>
      <c r="I63" s="82"/>
      <c r="J63" s="87"/>
      <c r="K63" s="108"/>
      <c r="L63" s="18" t="str">
        <f>IF(ISERROR(VLOOKUP($F63,'Speciale dagen&amp;Activiteiten'!$A$3:$A$100,1,FALSE))=TRUE,"",VLOOKUP($F63,'Speciale dagen&amp;Activiteiten'!$A$3:$B$100,2,FALSE))</f>
        <v/>
      </c>
      <c r="M63" s="14" t="str">
        <f>IF(ISERROR(VLOOKUP(CONCATENATE(DAY($F63),"-",MONTH($F63)),Verjaardagen!$C$2:$C$101,1,FALSE))=TRUE,"",VLOOKUP(CONCATENATE(DAY($F63),"-",MONTH($F63)),Verjaardagen!$C$2:$E$101,3,FALSE))</f>
        <v/>
      </c>
      <c r="N63" s="15" t="str">
        <f>IF(ISERROR(VLOOKUP(F63,'School(vakanties)&amp;Activiteiten'!A$4:A$102,1,FALSE)=TRUE),IF(ISERROR(VLOOKUP(F63,'School(vakanties)&amp;Activiteiten'!B$4:B$102,1,FALSE)=TRUE),IF(O63&gt;0,N62,""),VLOOKUP(F63,'School(vakanties)&amp;Activiteiten'!B$4:C$102,2,FALSE)),VLOOKUP(F63,'School(vakanties)&amp;Activiteiten'!A$4:C$102,3,FALSE))</f>
        <v/>
      </c>
      <c r="O63" s="16">
        <f>IF(ISERROR(VLOOKUP(F63,'School(vakanties)&amp;Activiteiten'!A$4:A$102,1,FALSE)=TRUE),IF(AND(O62&gt;0,O62&lt;999),O62-1,0),VLOOKUP(F63,'School(vakanties)&amp;Activiteiten'!A$4:D$102,4,FALSE))</f>
        <v>0</v>
      </c>
    </row>
    <row r="64" spans="1:15" x14ac:dyDescent="0.25">
      <c r="A64" s="183" t="str">
        <f t="shared" si="0"/>
        <v>--</v>
      </c>
      <c r="B64" s="110">
        <f t="shared" si="1"/>
        <v>13</v>
      </c>
      <c r="C64" s="179" t="str">
        <f>IF(F64="--","--",IF(ISEVEN(B64)=TRUE,SUBSTITUTE(LEFT(VLOOKUP(E64,'Basisgegevens+Uitleg'!$B$19:$D$25,3,),1),0,"--"),SUBSTITUTE(LEFT(VLOOKUP(E64,'Basisgegevens+Uitleg'!$B$19:$C$25,2,),1),0,"--")))</f>
        <v>A</v>
      </c>
      <c r="D64" s="124" t="str">
        <f t="shared" si="2"/>
        <v>A</v>
      </c>
      <c r="E64" s="110" t="str">
        <f t="shared" si="3"/>
        <v>Zaterdag</v>
      </c>
      <c r="F64" s="138">
        <f>IF(ROW(E64)-5&lt;='Basisgegevens+Uitleg'!$C$2,F63+1,"--")</f>
        <v>45381</v>
      </c>
      <c r="G64" s="86"/>
      <c r="H64" s="82"/>
      <c r="I64" s="82"/>
      <c r="J64" s="87"/>
      <c r="K64" s="108"/>
      <c r="L64" s="18" t="str">
        <f>IF(ISERROR(VLOOKUP($F64,'Speciale dagen&amp;Activiteiten'!$A$3:$A$100,1,FALSE))=TRUE,"",VLOOKUP($F64,'Speciale dagen&amp;Activiteiten'!$A$3:$B$100,2,FALSE))</f>
        <v/>
      </c>
      <c r="M64" s="14" t="str">
        <f>IF(ISERROR(VLOOKUP(CONCATENATE(DAY($F64),"-",MONTH($F64)),Verjaardagen!$C$2:$C$101,1,FALSE))=TRUE,"",VLOOKUP(CONCATENATE(DAY($F64),"-",MONTH($F64)),Verjaardagen!$C$2:$E$101,3,FALSE))</f>
        <v/>
      </c>
      <c r="N64" s="15" t="str">
        <f>IF(ISERROR(VLOOKUP(F64,'School(vakanties)&amp;Activiteiten'!A$4:A$102,1,FALSE)=TRUE),IF(ISERROR(VLOOKUP(F64,'School(vakanties)&amp;Activiteiten'!B$4:B$102,1,FALSE)=TRUE),IF(O64&gt;0,N63,""),VLOOKUP(F64,'School(vakanties)&amp;Activiteiten'!B$4:C$102,2,FALSE)),VLOOKUP(F64,'School(vakanties)&amp;Activiteiten'!A$4:C$102,3,FALSE))</f>
        <v/>
      </c>
      <c r="O64" s="16">
        <f>IF(ISERROR(VLOOKUP(F64,'School(vakanties)&amp;Activiteiten'!A$4:A$102,1,FALSE)=TRUE),IF(AND(O63&gt;0,O63&lt;999),O63-1,0),VLOOKUP(F64,'School(vakanties)&amp;Activiteiten'!A$4:D$102,4,FALSE))</f>
        <v>0</v>
      </c>
    </row>
    <row r="65" spans="1:15" x14ac:dyDescent="0.25">
      <c r="A65" s="183" t="str">
        <f t="shared" si="0"/>
        <v>Zomertijd gaat in</v>
      </c>
      <c r="B65" s="110">
        <f t="shared" si="1"/>
        <v>13</v>
      </c>
      <c r="C65" s="179" t="str">
        <f>IF(F65="--","--",IF(ISEVEN(B65)=TRUE,SUBSTITUTE(LEFT(VLOOKUP(E65,'Basisgegevens+Uitleg'!$B$19:$D$25,3,),1),0,"--"),SUBSTITUTE(LEFT(VLOOKUP(E65,'Basisgegevens+Uitleg'!$B$19:$C$25,2,),1),0,"--")))</f>
        <v>V</v>
      </c>
      <c r="D65" s="124" t="str">
        <f t="shared" si="2"/>
        <v>V</v>
      </c>
      <c r="E65" s="110" t="str">
        <f t="shared" si="3"/>
        <v>Zondag</v>
      </c>
      <c r="F65" s="138">
        <f>IF(ROW(E65)-5&lt;='Basisgegevens+Uitleg'!$C$2,F64+1,"--")</f>
        <v>45382</v>
      </c>
      <c r="G65" s="86"/>
      <c r="H65" s="82"/>
      <c r="I65" s="82"/>
      <c r="J65" s="87"/>
      <c r="K65" s="108"/>
      <c r="L65" s="18" t="str">
        <f>IF(ISERROR(VLOOKUP($F65,'Speciale dagen&amp;Activiteiten'!$A$3:$A$100,1,FALSE))=TRUE,"",VLOOKUP($F65,'Speciale dagen&amp;Activiteiten'!$A$3:$B$100,2,FALSE))</f>
        <v>Zomertijd gaat in</v>
      </c>
      <c r="M65" s="14" t="str">
        <f>IF(ISERROR(VLOOKUP(CONCATENATE(DAY($F65),"-",MONTH($F65)),Verjaardagen!$C$2:$C$101,1,FALSE))=TRUE,"",VLOOKUP(CONCATENATE(DAY($F65),"-",MONTH($F65)),Verjaardagen!$C$2:$E$101,3,FALSE))</f>
        <v/>
      </c>
      <c r="N65" s="15" t="str">
        <f>IF(ISERROR(VLOOKUP(F65,'School(vakanties)&amp;Activiteiten'!A$4:A$102,1,FALSE)=TRUE),IF(ISERROR(VLOOKUP(F65,'School(vakanties)&amp;Activiteiten'!B$4:B$102,1,FALSE)=TRUE),IF(O65&gt;0,N64,""),VLOOKUP(F65,'School(vakanties)&amp;Activiteiten'!B$4:C$102,2,FALSE)),VLOOKUP(F65,'School(vakanties)&amp;Activiteiten'!A$4:C$102,3,FALSE))</f>
        <v/>
      </c>
      <c r="O65" s="16">
        <f>IF(ISERROR(VLOOKUP(F65,'School(vakanties)&amp;Activiteiten'!A$4:A$102,1,FALSE)=TRUE),IF(AND(O64&gt;0,O64&lt;999),O64-1,0),VLOOKUP(F65,'School(vakanties)&amp;Activiteiten'!A$4:D$102,4,FALSE))</f>
        <v>0</v>
      </c>
    </row>
    <row r="66" spans="1:15" x14ac:dyDescent="0.25">
      <c r="A66" s="183" t="str">
        <f t="shared" si="0"/>
        <v>1e Paasdag</v>
      </c>
      <c r="B66" s="110">
        <f t="shared" si="1"/>
        <v>14</v>
      </c>
      <c r="C66" s="179" t="str">
        <f>IF(F66="--","--",IF(ISEVEN(B66)=TRUE,SUBSTITUTE(LEFT(VLOOKUP(E66,'Basisgegevens+Uitleg'!$B$19:$D$25,3,),1),0,"--"),SUBSTITUTE(LEFT(VLOOKUP(E66,'Basisgegevens+Uitleg'!$B$19:$C$25,2,),1),0,"--")))</f>
        <v>M</v>
      </c>
      <c r="D66" s="124" t="str">
        <f t="shared" si="2"/>
        <v>M</v>
      </c>
      <c r="E66" s="110" t="str">
        <f t="shared" si="3"/>
        <v>Maandag</v>
      </c>
      <c r="F66" s="138">
        <f>IF(ROW(E66)-5&lt;='Basisgegevens+Uitleg'!$C$2,F65+1,"--")</f>
        <v>45383</v>
      </c>
      <c r="G66" s="86"/>
      <c r="H66" s="82"/>
      <c r="I66" s="82"/>
      <c r="J66" s="87"/>
      <c r="K66" s="108"/>
      <c r="L66" s="18" t="str">
        <f>IF(ISERROR(VLOOKUP($F66,'Speciale dagen&amp;Activiteiten'!$A$3:$A$100,1,FALSE))=TRUE,"",VLOOKUP($F66,'Speciale dagen&amp;Activiteiten'!$A$3:$B$100,2,FALSE))</f>
        <v>1e Paasdag</v>
      </c>
      <c r="M66" s="14" t="str">
        <f>IF(ISERROR(VLOOKUP(CONCATENATE(DAY($F66),"-",MONTH($F66)),Verjaardagen!$C$2:$C$101,1,FALSE))=TRUE,"",VLOOKUP(CONCATENATE(DAY($F66),"-",MONTH($F66)),Verjaardagen!$C$2:$E$101,3,FALSE))</f>
        <v/>
      </c>
      <c r="N66" s="15" t="str">
        <f>IF(ISERROR(VLOOKUP(F66,'School(vakanties)&amp;Activiteiten'!A$4:A$102,1,FALSE)=TRUE),IF(ISERROR(VLOOKUP(F66,'School(vakanties)&amp;Activiteiten'!B$4:B$102,1,FALSE)=TRUE),IF(O66&gt;0,N65,""),VLOOKUP(F66,'School(vakanties)&amp;Activiteiten'!B$4:C$102,2,FALSE)),VLOOKUP(F66,'School(vakanties)&amp;Activiteiten'!A$4:C$102,3,FALSE))</f>
        <v/>
      </c>
      <c r="O66" s="16">
        <f>IF(ISERROR(VLOOKUP(F66,'School(vakanties)&amp;Activiteiten'!A$4:A$102,1,FALSE)=TRUE),IF(AND(O65&gt;0,O65&lt;999),O65-1,0),VLOOKUP(F66,'School(vakanties)&amp;Activiteiten'!A$4:D$102,4,FALSE))</f>
        <v>0</v>
      </c>
    </row>
    <row r="67" spans="1:15" x14ac:dyDescent="0.25">
      <c r="A67" s="183" t="str">
        <f t="shared" si="0"/>
        <v>2e Paasdag</v>
      </c>
      <c r="B67" s="110">
        <f t="shared" si="1"/>
        <v>14</v>
      </c>
      <c r="C67" s="179" t="str">
        <f>IF(F67="--","--",IF(ISEVEN(B67)=TRUE,SUBSTITUTE(LEFT(VLOOKUP(E67,'Basisgegevens+Uitleg'!$B$19:$D$25,3,),1),0,"--"),SUBSTITUTE(LEFT(VLOOKUP(E67,'Basisgegevens+Uitleg'!$B$19:$C$25,2,),1),0,"--")))</f>
        <v>V</v>
      </c>
      <c r="D67" s="124" t="str">
        <f t="shared" si="2"/>
        <v>V</v>
      </c>
      <c r="E67" s="110" t="str">
        <f t="shared" si="3"/>
        <v>Dinsdag</v>
      </c>
      <c r="F67" s="138">
        <f>IF(ROW(E67)-5&lt;='Basisgegevens+Uitleg'!$C$2,F66+1,"--")</f>
        <v>45384</v>
      </c>
      <c r="G67" s="86"/>
      <c r="H67" s="82"/>
      <c r="I67" s="82"/>
      <c r="J67" s="87"/>
      <c r="K67" s="108"/>
      <c r="L67" s="18" t="str">
        <f>IF(ISERROR(VLOOKUP($F67,'Speciale dagen&amp;Activiteiten'!$A$3:$A$100,1,FALSE))=TRUE,"",VLOOKUP($F67,'Speciale dagen&amp;Activiteiten'!$A$3:$B$100,2,FALSE))</f>
        <v>2e Paasdag</v>
      </c>
      <c r="M67" s="14" t="str">
        <f>IF(ISERROR(VLOOKUP(CONCATENATE(DAY($F67),"-",MONTH($F67)),Verjaardagen!$C$2:$C$101,1,FALSE))=TRUE,"",VLOOKUP(CONCATENATE(DAY($F67),"-",MONTH($F67)),Verjaardagen!$C$2:$E$101,3,FALSE))</f>
        <v/>
      </c>
      <c r="N67" s="15" t="str">
        <f>IF(ISERROR(VLOOKUP(F67,'School(vakanties)&amp;Activiteiten'!A$4:A$102,1,FALSE)=TRUE),IF(ISERROR(VLOOKUP(F67,'School(vakanties)&amp;Activiteiten'!B$4:B$102,1,FALSE)=TRUE),IF(O67&gt;0,N66,""),VLOOKUP(F67,'School(vakanties)&amp;Activiteiten'!B$4:C$102,2,FALSE)),VLOOKUP(F67,'School(vakanties)&amp;Activiteiten'!A$4:C$102,3,FALSE))</f>
        <v/>
      </c>
      <c r="O67" s="16">
        <f>IF(ISERROR(VLOOKUP(F67,'School(vakanties)&amp;Activiteiten'!A$4:A$102,1,FALSE)=TRUE),IF(AND(O66&gt;0,O66&lt;999),O66-1,0),VLOOKUP(F67,'School(vakanties)&amp;Activiteiten'!A$4:D$102,4,FALSE))</f>
        <v>0</v>
      </c>
    </row>
    <row r="68" spans="1:15" x14ac:dyDescent="0.25">
      <c r="A68" s="183" t="str">
        <f t="shared" si="0"/>
        <v>--</v>
      </c>
      <c r="B68" s="110">
        <f t="shared" si="1"/>
        <v>14</v>
      </c>
      <c r="C68" s="179" t="str">
        <f>IF(F68="--","--",IF(ISEVEN(B68)=TRUE,SUBSTITUTE(LEFT(VLOOKUP(E68,'Basisgegevens+Uitleg'!$B$19:$D$25,3,),1),0,"--"),SUBSTITUTE(LEFT(VLOOKUP(E68,'Basisgegevens+Uitleg'!$B$19:$C$25,2,),1),0,"--")))</f>
        <v>V</v>
      </c>
      <c r="D68" s="124" t="str">
        <f t="shared" si="2"/>
        <v>V</v>
      </c>
      <c r="E68" s="110" t="str">
        <f t="shared" si="3"/>
        <v>Woensdag</v>
      </c>
      <c r="F68" s="138">
        <f>IF(ROW(E68)-5&lt;='Basisgegevens+Uitleg'!$C$2,F67+1,"--")</f>
        <v>45385</v>
      </c>
      <c r="G68" s="86"/>
      <c r="H68" s="82"/>
      <c r="I68" s="82"/>
      <c r="J68" s="87"/>
      <c r="K68" s="108"/>
      <c r="L68" s="18" t="str">
        <f>IF(ISERROR(VLOOKUP($F68,'Speciale dagen&amp;Activiteiten'!$A$3:$A$100,1,FALSE))=TRUE,"",VLOOKUP($F68,'Speciale dagen&amp;Activiteiten'!$A$3:$B$100,2,FALSE))</f>
        <v/>
      </c>
      <c r="M68" s="14" t="str">
        <f>IF(ISERROR(VLOOKUP(CONCATENATE(DAY($F68),"-",MONTH($F68)),Verjaardagen!$C$2:$C$101,1,FALSE))=TRUE,"",VLOOKUP(CONCATENATE(DAY($F68),"-",MONTH($F68)),Verjaardagen!$C$2:$E$101,3,FALSE))</f>
        <v/>
      </c>
      <c r="N68" s="15" t="str">
        <f>IF(ISERROR(VLOOKUP(F68,'School(vakanties)&amp;Activiteiten'!A$4:A$102,1,FALSE)=TRUE),IF(ISERROR(VLOOKUP(F68,'School(vakanties)&amp;Activiteiten'!B$4:B$102,1,FALSE)=TRUE),IF(O68&gt;0,N67,""),VLOOKUP(F68,'School(vakanties)&amp;Activiteiten'!B$4:C$102,2,FALSE)),VLOOKUP(F68,'School(vakanties)&amp;Activiteiten'!A$4:C$102,3,FALSE))</f>
        <v/>
      </c>
      <c r="O68" s="16">
        <f>IF(ISERROR(VLOOKUP(F68,'School(vakanties)&amp;Activiteiten'!A$4:A$102,1,FALSE)=TRUE),IF(AND(O67&gt;0,O67&lt;999),O67-1,0),VLOOKUP(F68,'School(vakanties)&amp;Activiteiten'!A$4:D$102,4,FALSE))</f>
        <v>0</v>
      </c>
    </row>
    <row r="69" spans="1:15" x14ac:dyDescent="0.25">
      <c r="A69" s="183" t="str">
        <f t="shared" si="0"/>
        <v>--</v>
      </c>
      <c r="B69" s="110">
        <f t="shared" si="1"/>
        <v>14</v>
      </c>
      <c r="C69" s="179" t="str">
        <f>IF(F69="--","--",IF(ISEVEN(B69)=TRUE,SUBSTITUTE(LEFT(VLOOKUP(E69,'Basisgegevens+Uitleg'!$B$19:$D$25,3,),1),0,"--"),SUBSTITUTE(LEFT(VLOOKUP(E69,'Basisgegevens+Uitleg'!$B$19:$C$25,2,),1),0,"--")))</f>
        <v>V</v>
      </c>
      <c r="D69" s="124" t="str">
        <f t="shared" si="2"/>
        <v>V</v>
      </c>
      <c r="E69" s="110" t="str">
        <f t="shared" si="3"/>
        <v>Donderdag</v>
      </c>
      <c r="F69" s="138">
        <f>IF(ROW(E69)-5&lt;='Basisgegevens+Uitleg'!$C$2,F68+1,"--")</f>
        <v>45386</v>
      </c>
      <c r="G69" s="86"/>
      <c r="H69" s="82"/>
      <c r="I69" s="82"/>
      <c r="J69" s="87"/>
      <c r="K69" s="108"/>
      <c r="L69" s="18" t="str">
        <f>IF(ISERROR(VLOOKUP($F69,'Speciale dagen&amp;Activiteiten'!$A$3:$A$100,1,FALSE))=TRUE,"",VLOOKUP($F69,'Speciale dagen&amp;Activiteiten'!$A$3:$B$100,2,FALSE))</f>
        <v/>
      </c>
      <c r="M69" s="14" t="str">
        <f>IF(ISERROR(VLOOKUP(CONCATENATE(DAY($F69),"-",MONTH($F69)),Verjaardagen!$C$2:$C$101,1,FALSE))=TRUE,"",VLOOKUP(CONCATENATE(DAY($F69),"-",MONTH($F69)),Verjaardagen!$C$2:$E$101,3,FALSE))</f>
        <v/>
      </c>
      <c r="N69" s="15" t="str">
        <f>IF(ISERROR(VLOOKUP(F69,'School(vakanties)&amp;Activiteiten'!A$4:A$102,1,FALSE)=TRUE),IF(ISERROR(VLOOKUP(F69,'School(vakanties)&amp;Activiteiten'!B$4:B$102,1,FALSE)=TRUE),IF(O69&gt;0,N68,""),VLOOKUP(F69,'School(vakanties)&amp;Activiteiten'!B$4:C$102,2,FALSE)),VLOOKUP(F69,'School(vakanties)&amp;Activiteiten'!A$4:C$102,3,FALSE))</f>
        <v/>
      </c>
      <c r="O69" s="16">
        <f>IF(ISERROR(VLOOKUP(F69,'School(vakanties)&amp;Activiteiten'!A$4:A$102,1,FALSE)=TRUE),IF(AND(O68&gt;0,O68&lt;999),O68-1,0),VLOOKUP(F69,'School(vakanties)&amp;Activiteiten'!A$4:D$102,4,FALSE))</f>
        <v>0</v>
      </c>
    </row>
    <row r="70" spans="1:15" x14ac:dyDescent="0.25">
      <c r="A70" s="183" t="str">
        <f t="shared" si="0"/>
        <v>--</v>
      </c>
      <c r="B70" s="110">
        <f t="shared" si="1"/>
        <v>14</v>
      </c>
      <c r="C70" s="179" t="str">
        <f>IF(F70="--","--",IF(ISEVEN(B70)=TRUE,SUBSTITUTE(LEFT(VLOOKUP(E70,'Basisgegevens+Uitleg'!$B$19:$D$25,3,),1),0,"--"),SUBSTITUTE(LEFT(VLOOKUP(E70,'Basisgegevens+Uitleg'!$B$19:$C$25,2,),1),0,"--")))</f>
        <v>V</v>
      </c>
      <c r="D70" s="124" t="str">
        <f t="shared" si="2"/>
        <v>V</v>
      </c>
      <c r="E70" s="110" t="str">
        <f t="shared" si="3"/>
        <v>Vrijdag</v>
      </c>
      <c r="F70" s="138">
        <f>IF(ROW(E70)-5&lt;='Basisgegevens+Uitleg'!$C$2,F69+1,"--")</f>
        <v>45387</v>
      </c>
      <c r="G70" s="86"/>
      <c r="H70" s="82"/>
      <c r="I70" s="82"/>
      <c r="J70" s="87"/>
      <c r="K70" s="108"/>
      <c r="L70" s="18" t="str">
        <f>IF(ISERROR(VLOOKUP($F70,'Speciale dagen&amp;Activiteiten'!$A$3:$A$100,1,FALSE))=TRUE,"",VLOOKUP($F70,'Speciale dagen&amp;Activiteiten'!$A$3:$B$100,2,FALSE))</f>
        <v/>
      </c>
      <c r="M70" s="14" t="str">
        <f>IF(ISERROR(VLOOKUP(CONCATENATE(DAY($F70),"-",MONTH($F70)),Verjaardagen!$C$2:$C$101,1,FALSE))=TRUE,"",VLOOKUP(CONCATENATE(DAY($F70),"-",MONTH($F70)),Verjaardagen!$C$2:$E$101,3,FALSE))</f>
        <v/>
      </c>
      <c r="N70" s="15" t="str">
        <f>IF(ISERROR(VLOOKUP(F70,'School(vakanties)&amp;Activiteiten'!A$4:A$102,1,FALSE)=TRUE),IF(ISERROR(VLOOKUP(F70,'School(vakanties)&amp;Activiteiten'!B$4:B$102,1,FALSE)=TRUE),IF(O70&gt;0,N69,""),VLOOKUP(F70,'School(vakanties)&amp;Activiteiten'!B$4:C$102,2,FALSE)),VLOOKUP(F70,'School(vakanties)&amp;Activiteiten'!A$4:C$102,3,FALSE))</f>
        <v/>
      </c>
      <c r="O70" s="16">
        <f>IF(ISERROR(VLOOKUP(F70,'School(vakanties)&amp;Activiteiten'!A$4:A$102,1,FALSE)=TRUE),IF(AND(O69&gt;0,O69&lt;999),O69-1,0),VLOOKUP(F70,'School(vakanties)&amp;Activiteiten'!A$4:D$102,4,FALSE))</f>
        <v>0</v>
      </c>
    </row>
    <row r="71" spans="1:15" x14ac:dyDescent="0.25">
      <c r="A71" s="183" t="str">
        <f t="shared" ref="A71:A134" si="4">IF(L71&amp;M71&amp;N71="","--",SUBSTITUTE(SUBSTITUTE(SUBSTITUTE(IF(L71="","--",L71)&amp;"/"&amp;IF(M71="","--",M71)&amp;"/"&amp;IF(N71="","--",N71),"--/",""),"//--",""),"/--",""))</f>
        <v>--</v>
      </c>
      <c r="B71" s="110">
        <f t="shared" ref="B71:B134" si="5">IF(F71="--","--",IF(E71="Zondag",WEEKNUM(F71,1)-1,WEEKNUM(F71,1)))</f>
        <v>14</v>
      </c>
      <c r="C71" s="179" t="str">
        <f>IF(F71="--","--",IF(ISEVEN(B71)=TRUE,SUBSTITUTE(LEFT(VLOOKUP(E71,'Basisgegevens+Uitleg'!$B$19:$D$25,3,),1),0,"--"),SUBSTITUTE(LEFT(VLOOKUP(E71,'Basisgegevens+Uitleg'!$B$19:$C$25,2,),1),0,"--")))</f>
        <v>M</v>
      </c>
      <c r="D71" s="124" t="str">
        <f t="shared" ref="D71:D134" si="6">IF(F71="--","--",TRIM(IF(ISERROR(SEARCH("V",IF(LEN(G71&amp;H71&amp;I71&amp;J71)&lt;4,C71,"")&amp;G71&amp;H71&amp;I71&amp;J71,1))=TRUE,"","V ")&amp;IF(ISERROR(SEARCH("M",IF(LEN(G71&amp;H71&amp;I71&amp;J71)&lt;4,C71,"")&amp;G71&amp;H71&amp;I71&amp;J71,1))=TRUE,"","M ")&amp;IF(ISERROR(SEARCH("A",IF(LEN(G71&amp;H71&amp;I71&amp;J71)&lt;4,C71,"")&amp;G71&amp;H71&amp;I71&amp;J71,1))=TRUE,"","A")))</f>
        <v>M</v>
      </c>
      <c r="E71" s="110" t="str">
        <f t="shared" ref="E71:E134" si="7">IF(F71="--","--",IF(WEEKDAY(F71)=1,"Zondag",IF(WEEKDAY(F71)=2,"Maandag",IF(WEEKDAY(F71)=3,"Dinsdag",IF(WEEKDAY(F71)=4,"Woensdag",IF(WEEKDAY(F71)=5,"Donderdag",IF(WEEKDAY(F71)=6,"Vrijdag",IF(WEEKDAY(F71)=7,"Zaterdag","--"))))))))</f>
        <v>Zaterdag</v>
      </c>
      <c r="F71" s="138">
        <f>IF(ROW(E71)-5&lt;='Basisgegevens+Uitleg'!$C$2,F70+1,"--")</f>
        <v>45388</v>
      </c>
      <c r="G71" s="86"/>
      <c r="H71" s="82"/>
      <c r="I71" s="82"/>
      <c r="J71" s="87"/>
      <c r="K71" s="108"/>
      <c r="L71" s="18" t="str">
        <f>IF(ISERROR(VLOOKUP($F71,'Speciale dagen&amp;Activiteiten'!$A$3:$A$100,1,FALSE))=TRUE,"",VLOOKUP($F71,'Speciale dagen&amp;Activiteiten'!$A$3:$B$100,2,FALSE))</f>
        <v/>
      </c>
      <c r="M71" s="14" t="str">
        <f>IF(ISERROR(VLOOKUP(CONCATENATE(DAY($F71),"-",MONTH($F71)),Verjaardagen!$C$2:$C$101,1,FALSE))=TRUE,"",VLOOKUP(CONCATENATE(DAY($F71),"-",MONTH($F71)),Verjaardagen!$C$2:$E$101,3,FALSE))</f>
        <v/>
      </c>
      <c r="N71" s="15" t="str">
        <f>IF(ISERROR(VLOOKUP(F71,'School(vakanties)&amp;Activiteiten'!A$4:A$102,1,FALSE)=TRUE),IF(ISERROR(VLOOKUP(F71,'School(vakanties)&amp;Activiteiten'!B$4:B$102,1,FALSE)=TRUE),IF(O71&gt;0,N70,""),VLOOKUP(F71,'School(vakanties)&amp;Activiteiten'!B$4:C$102,2,FALSE)),VLOOKUP(F71,'School(vakanties)&amp;Activiteiten'!A$4:C$102,3,FALSE))</f>
        <v/>
      </c>
      <c r="O71" s="16">
        <f>IF(ISERROR(VLOOKUP(F71,'School(vakanties)&amp;Activiteiten'!A$4:A$102,1,FALSE)=TRUE),IF(AND(O70&gt;0,O70&lt;999),O70-1,0),VLOOKUP(F71,'School(vakanties)&amp;Activiteiten'!A$4:D$102,4,FALSE))</f>
        <v>0</v>
      </c>
    </row>
    <row r="72" spans="1:15" x14ac:dyDescent="0.25">
      <c r="A72" s="183" t="str">
        <f t="shared" si="4"/>
        <v>--</v>
      </c>
      <c r="B72" s="110">
        <f t="shared" si="5"/>
        <v>14</v>
      </c>
      <c r="C72" s="179" t="str">
        <f>IF(F72="--","--",IF(ISEVEN(B72)=TRUE,SUBSTITUTE(LEFT(VLOOKUP(E72,'Basisgegevens+Uitleg'!$B$19:$D$25,3,),1),0,"--"),SUBSTITUTE(LEFT(VLOOKUP(E72,'Basisgegevens+Uitleg'!$B$19:$C$25,2,),1),0,"--")))</f>
        <v>A</v>
      </c>
      <c r="D72" s="124" t="str">
        <f t="shared" si="6"/>
        <v>A</v>
      </c>
      <c r="E72" s="110" t="str">
        <f t="shared" si="7"/>
        <v>Zondag</v>
      </c>
      <c r="F72" s="138">
        <f>IF(ROW(E72)-5&lt;='Basisgegevens+Uitleg'!$C$2,F71+1,"--")</f>
        <v>45389</v>
      </c>
      <c r="G72" s="86"/>
      <c r="H72" s="82"/>
      <c r="I72" s="82"/>
      <c r="J72" s="87"/>
      <c r="K72" s="108"/>
      <c r="L72" s="18" t="str">
        <f>IF(ISERROR(VLOOKUP($F72,'Speciale dagen&amp;Activiteiten'!$A$3:$A$100,1,FALSE))=TRUE,"",VLOOKUP($F72,'Speciale dagen&amp;Activiteiten'!$A$3:$B$100,2,FALSE))</f>
        <v/>
      </c>
      <c r="M72" s="14" t="str">
        <f>IF(ISERROR(VLOOKUP(CONCATENATE(DAY($F72),"-",MONTH($F72)),Verjaardagen!$C$2:$C$101,1,FALSE))=TRUE,"",VLOOKUP(CONCATENATE(DAY($F72),"-",MONTH($F72)),Verjaardagen!$C$2:$E$101,3,FALSE))</f>
        <v/>
      </c>
      <c r="N72" s="15" t="str">
        <f>IF(ISERROR(VLOOKUP(F72,'School(vakanties)&amp;Activiteiten'!A$4:A$102,1,FALSE)=TRUE),IF(ISERROR(VLOOKUP(F72,'School(vakanties)&amp;Activiteiten'!B$4:B$102,1,FALSE)=TRUE),IF(O72&gt;0,N71,""),VLOOKUP(F72,'School(vakanties)&amp;Activiteiten'!B$4:C$102,2,FALSE)),VLOOKUP(F72,'School(vakanties)&amp;Activiteiten'!A$4:C$102,3,FALSE))</f>
        <v/>
      </c>
      <c r="O72" s="16">
        <f>IF(ISERROR(VLOOKUP(F72,'School(vakanties)&amp;Activiteiten'!A$4:A$102,1,FALSE)=TRUE),IF(AND(O71&gt;0,O71&lt;999),O71-1,0),VLOOKUP(F72,'School(vakanties)&amp;Activiteiten'!A$4:D$102,4,FALSE))</f>
        <v>0</v>
      </c>
    </row>
    <row r="73" spans="1:15" x14ac:dyDescent="0.25">
      <c r="A73" s="183" t="str">
        <f t="shared" si="4"/>
        <v>--</v>
      </c>
      <c r="B73" s="110">
        <f t="shared" si="5"/>
        <v>15</v>
      </c>
      <c r="C73" s="179" t="str">
        <f>IF(F73="--","--",IF(ISEVEN(B73)=TRUE,SUBSTITUTE(LEFT(VLOOKUP(E73,'Basisgegevens+Uitleg'!$B$19:$D$25,3,),1),0,"--"),SUBSTITUTE(LEFT(VLOOKUP(E73,'Basisgegevens+Uitleg'!$B$19:$C$25,2,),1),0,"--")))</f>
        <v>V</v>
      </c>
      <c r="D73" s="124" t="str">
        <f t="shared" si="6"/>
        <v>V</v>
      </c>
      <c r="E73" s="110" t="str">
        <f t="shared" si="7"/>
        <v>Maandag</v>
      </c>
      <c r="F73" s="138">
        <f>IF(ROW(E73)-5&lt;='Basisgegevens+Uitleg'!$C$2,F72+1,"--")</f>
        <v>45390</v>
      </c>
      <c r="G73" s="86"/>
      <c r="H73" s="82"/>
      <c r="I73" s="82"/>
      <c r="J73" s="87"/>
      <c r="K73" s="108"/>
      <c r="L73" s="18" t="str">
        <f>IF(ISERROR(VLOOKUP($F73,'Speciale dagen&amp;Activiteiten'!$A$3:$A$100,1,FALSE))=TRUE,"",VLOOKUP($F73,'Speciale dagen&amp;Activiteiten'!$A$3:$B$100,2,FALSE))</f>
        <v/>
      </c>
      <c r="M73" s="14" t="str">
        <f>IF(ISERROR(VLOOKUP(CONCATENATE(DAY($F73),"-",MONTH($F73)),Verjaardagen!$C$2:$C$101,1,FALSE))=TRUE,"",VLOOKUP(CONCATENATE(DAY($F73),"-",MONTH($F73)),Verjaardagen!$C$2:$E$101,3,FALSE))</f>
        <v/>
      </c>
      <c r="N73" s="15" t="str">
        <f>IF(ISERROR(VLOOKUP(F73,'School(vakanties)&amp;Activiteiten'!A$4:A$102,1,FALSE)=TRUE),IF(ISERROR(VLOOKUP(F73,'School(vakanties)&amp;Activiteiten'!B$4:B$102,1,FALSE)=TRUE),IF(O73&gt;0,N72,""),VLOOKUP(F73,'School(vakanties)&amp;Activiteiten'!B$4:C$102,2,FALSE)),VLOOKUP(F73,'School(vakanties)&amp;Activiteiten'!A$4:C$102,3,FALSE))</f>
        <v/>
      </c>
      <c r="O73" s="16">
        <f>IF(ISERROR(VLOOKUP(F73,'School(vakanties)&amp;Activiteiten'!A$4:A$102,1,FALSE)=TRUE),IF(AND(O72&gt;0,O72&lt;999),O72-1,0),VLOOKUP(F73,'School(vakanties)&amp;Activiteiten'!A$4:D$102,4,FALSE))</f>
        <v>0</v>
      </c>
    </row>
    <row r="74" spans="1:15" x14ac:dyDescent="0.25">
      <c r="A74" s="183" t="str">
        <f t="shared" si="4"/>
        <v>--</v>
      </c>
      <c r="B74" s="110">
        <f t="shared" si="5"/>
        <v>15</v>
      </c>
      <c r="C74" s="179" t="str">
        <f>IF(F74="--","--",IF(ISEVEN(B74)=TRUE,SUBSTITUTE(LEFT(VLOOKUP(E74,'Basisgegevens+Uitleg'!$B$19:$D$25,3,),1),0,"--"),SUBSTITUTE(LEFT(VLOOKUP(E74,'Basisgegevens+Uitleg'!$B$19:$C$25,2,),1),0,"--")))</f>
        <v>M</v>
      </c>
      <c r="D74" s="124" t="str">
        <f t="shared" si="6"/>
        <v>M</v>
      </c>
      <c r="E74" s="110" t="str">
        <f t="shared" si="7"/>
        <v>Dinsdag</v>
      </c>
      <c r="F74" s="138">
        <f>IF(ROW(E74)-5&lt;='Basisgegevens+Uitleg'!$C$2,F73+1,"--")</f>
        <v>45391</v>
      </c>
      <c r="G74" s="86"/>
      <c r="H74" s="82"/>
      <c r="I74" s="82"/>
      <c r="J74" s="87"/>
      <c r="K74" s="108"/>
      <c r="L74" s="18" t="str">
        <f>IF(ISERROR(VLOOKUP($F74,'Speciale dagen&amp;Activiteiten'!$A$3:$A$100,1,FALSE))=TRUE,"",VLOOKUP($F74,'Speciale dagen&amp;Activiteiten'!$A$3:$B$100,2,FALSE))</f>
        <v/>
      </c>
      <c r="M74" s="14" t="str">
        <f>IF(ISERROR(VLOOKUP(CONCATENATE(DAY($F74),"-",MONTH($F74)),Verjaardagen!$C$2:$C$101,1,FALSE))=TRUE,"",VLOOKUP(CONCATENATE(DAY($F74),"-",MONTH($F74)),Verjaardagen!$C$2:$E$101,3,FALSE))</f>
        <v/>
      </c>
      <c r="N74" s="15" t="str">
        <f>IF(ISERROR(VLOOKUP(F74,'School(vakanties)&amp;Activiteiten'!A$4:A$102,1,FALSE)=TRUE),IF(ISERROR(VLOOKUP(F74,'School(vakanties)&amp;Activiteiten'!B$4:B$102,1,FALSE)=TRUE),IF(O74&gt;0,N73,""),VLOOKUP(F74,'School(vakanties)&amp;Activiteiten'!B$4:C$102,2,FALSE)),VLOOKUP(F74,'School(vakanties)&amp;Activiteiten'!A$4:C$102,3,FALSE))</f>
        <v/>
      </c>
      <c r="O74" s="16">
        <f>IF(ISERROR(VLOOKUP(F74,'School(vakanties)&amp;Activiteiten'!A$4:A$102,1,FALSE)=TRUE),IF(AND(O73&gt;0,O73&lt;999),O73-1,0),VLOOKUP(F74,'School(vakanties)&amp;Activiteiten'!A$4:D$102,4,FALSE))</f>
        <v>0</v>
      </c>
    </row>
    <row r="75" spans="1:15" x14ac:dyDescent="0.25">
      <c r="A75" s="183" t="str">
        <f t="shared" si="4"/>
        <v>--</v>
      </c>
      <c r="B75" s="110">
        <f t="shared" si="5"/>
        <v>15</v>
      </c>
      <c r="C75" s="179" t="str">
        <f>IF(F75="--","--",IF(ISEVEN(B75)=TRUE,SUBSTITUTE(LEFT(VLOOKUP(E75,'Basisgegevens+Uitleg'!$B$19:$D$25,3,),1),0,"--"),SUBSTITUTE(LEFT(VLOOKUP(E75,'Basisgegevens+Uitleg'!$B$19:$C$25,2,),1),0,"--")))</f>
        <v>M</v>
      </c>
      <c r="D75" s="124" t="str">
        <f t="shared" si="6"/>
        <v>M</v>
      </c>
      <c r="E75" s="110" t="str">
        <f t="shared" si="7"/>
        <v>Woensdag</v>
      </c>
      <c r="F75" s="138">
        <f>IF(ROW(E75)-5&lt;='Basisgegevens+Uitleg'!$C$2,F74+1,"--")</f>
        <v>45392</v>
      </c>
      <c r="G75" s="86"/>
      <c r="H75" s="82"/>
      <c r="I75" s="82"/>
      <c r="J75" s="87"/>
      <c r="K75" s="108"/>
      <c r="L75" s="18" t="str">
        <f>IF(ISERROR(VLOOKUP($F75,'Speciale dagen&amp;Activiteiten'!$A$3:$A$100,1,FALSE))=TRUE,"",VLOOKUP($F75,'Speciale dagen&amp;Activiteiten'!$A$3:$B$100,2,FALSE))</f>
        <v/>
      </c>
      <c r="M75" s="14" t="str">
        <f>IF(ISERROR(VLOOKUP(CONCATENATE(DAY($F75),"-",MONTH($F75)),Verjaardagen!$C$2:$C$101,1,FALSE))=TRUE,"",VLOOKUP(CONCATENATE(DAY($F75),"-",MONTH($F75)),Verjaardagen!$C$2:$E$101,3,FALSE))</f>
        <v/>
      </c>
      <c r="N75" s="15" t="str">
        <f>IF(ISERROR(VLOOKUP(F75,'School(vakanties)&amp;Activiteiten'!A$4:A$102,1,FALSE)=TRUE),IF(ISERROR(VLOOKUP(F75,'School(vakanties)&amp;Activiteiten'!B$4:B$102,1,FALSE)=TRUE),IF(O75&gt;0,N74,""),VLOOKUP(F75,'School(vakanties)&amp;Activiteiten'!B$4:C$102,2,FALSE)),VLOOKUP(F75,'School(vakanties)&amp;Activiteiten'!A$4:C$102,3,FALSE))</f>
        <v/>
      </c>
      <c r="O75" s="16">
        <f>IF(ISERROR(VLOOKUP(F75,'School(vakanties)&amp;Activiteiten'!A$4:A$102,1,FALSE)=TRUE),IF(AND(O74&gt;0,O74&lt;999),O74-1,0),VLOOKUP(F75,'School(vakanties)&amp;Activiteiten'!A$4:D$102,4,FALSE))</f>
        <v>0</v>
      </c>
    </row>
    <row r="76" spans="1:15" x14ac:dyDescent="0.25">
      <c r="A76" s="183" t="str">
        <f t="shared" si="4"/>
        <v>--</v>
      </c>
      <c r="B76" s="110">
        <f t="shared" si="5"/>
        <v>15</v>
      </c>
      <c r="C76" s="179" t="str">
        <f>IF(F76="--","--",IF(ISEVEN(B76)=TRUE,SUBSTITUTE(LEFT(VLOOKUP(E76,'Basisgegevens+Uitleg'!$B$19:$D$25,3,),1),0,"--"),SUBSTITUTE(LEFT(VLOOKUP(E76,'Basisgegevens+Uitleg'!$B$19:$C$25,2,),1),0,"--")))</f>
        <v>M</v>
      </c>
      <c r="D76" s="124" t="str">
        <f t="shared" si="6"/>
        <v>M</v>
      </c>
      <c r="E76" s="110" t="str">
        <f t="shared" si="7"/>
        <v>Donderdag</v>
      </c>
      <c r="F76" s="138">
        <f>IF(ROW(E76)-5&lt;='Basisgegevens+Uitleg'!$C$2,F75+1,"--")</f>
        <v>45393</v>
      </c>
      <c r="G76" s="86"/>
      <c r="H76" s="82"/>
      <c r="I76" s="82"/>
      <c r="J76" s="87"/>
      <c r="K76" s="108"/>
      <c r="L76" s="18" t="str">
        <f>IF(ISERROR(VLOOKUP($F76,'Speciale dagen&amp;Activiteiten'!$A$3:$A$100,1,FALSE))=TRUE,"",VLOOKUP($F76,'Speciale dagen&amp;Activiteiten'!$A$3:$B$100,2,FALSE))</f>
        <v/>
      </c>
      <c r="M76" s="14" t="str">
        <f>IF(ISERROR(VLOOKUP(CONCATENATE(DAY($F76),"-",MONTH($F76)),Verjaardagen!$C$2:$C$101,1,FALSE))=TRUE,"",VLOOKUP(CONCATENATE(DAY($F76),"-",MONTH($F76)),Verjaardagen!$C$2:$E$101,3,FALSE))</f>
        <v/>
      </c>
      <c r="N76" s="15" t="str">
        <f>IF(ISERROR(VLOOKUP(F76,'School(vakanties)&amp;Activiteiten'!A$4:A$102,1,FALSE)=TRUE),IF(ISERROR(VLOOKUP(F76,'School(vakanties)&amp;Activiteiten'!B$4:B$102,1,FALSE)=TRUE),IF(O76&gt;0,N75,""),VLOOKUP(F76,'School(vakanties)&amp;Activiteiten'!B$4:C$102,2,FALSE)),VLOOKUP(F76,'School(vakanties)&amp;Activiteiten'!A$4:C$102,3,FALSE))</f>
        <v/>
      </c>
      <c r="O76" s="16">
        <f>IF(ISERROR(VLOOKUP(F76,'School(vakanties)&amp;Activiteiten'!A$4:A$102,1,FALSE)=TRUE),IF(AND(O75&gt;0,O75&lt;999),O75-1,0),VLOOKUP(F76,'School(vakanties)&amp;Activiteiten'!A$4:D$102,4,FALSE))</f>
        <v>0</v>
      </c>
    </row>
    <row r="77" spans="1:15" x14ac:dyDescent="0.25">
      <c r="A77" s="183" t="str">
        <f t="shared" si="4"/>
        <v>--</v>
      </c>
      <c r="B77" s="110">
        <f t="shared" si="5"/>
        <v>15</v>
      </c>
      <c r="C77" s="179" t="str">
        <f>IF(F77="--","--",IF(ISEVEN(B77)=TRUE,SUBSTITUTE(LEFT(VLOOKUP(E77,'Basisgegevens+Uitleg'!$B$19:$D$25,3,),1),0,"--"),SUBSTITUTE(LEFT(VLOOKUP(E77,'Basisgegevens+Uitleg'!$B$19:$C$25,2,),1),0,"--")))</f>
        <v>M</v>
      </c>
      <c r="D77" s="124" t="str">
        <f t="shared" si="6"/>
        <v>M</v>
      </c>
      <c r="E77" s="110" t="str">
        <f t="shared" si="7"/>
        <v>Vrijdag</v>
      </c>
      <c r="F77" s="138">
        <f>IF(ROW(E77)-5&lt;='Basisgegevens+Uitleg'!$C$2,F76+1,"--")</f>
        <v>45394</v>
      </c>
      <c r="G77" s="86"/>
      <c r="H77" s="82"/>
      <c r="I77" s="82"/>
      <c r="J77" s="87"/>
      <c r="K77" s="108"/>
      <c r="L77" s="18" t="str">
        <f>IF(ISERROR(VLOOKUP($F77,'Speciale dagen&amp;Activiteiten'!$A$3:$A$100,1,FALSE))=TRUE,"",VLOOKUP($F77,'Speciale dagen&amp;Activiteiten'!$A$3:$B$100,2,FALSE))</f>
        <v/>
      </c>
      <c r="M77" s="14" t="str">
        <f>IF(ISERROR(VLOOKUP(CONCATENATE(DAY($F77),"-",MONTH($F77)),Verjaardagen!$C$2:$C$101,1,FALSE))=TRUE,"",VLOOKUP(CONCATENATE(DAY($F77),"-",MONTH($F77)),Verjaardagen!$C$2:$E$101,3,FALSE))</f>
        <v/>
      </c>
      <c r="N77" s="15" t="str">
        <f>IF(ISERROR(VLOOKUP(F77,'School(vakanties)&amp;Activiteiten'!A$4:A$102,1,FALSE)=TRUE),IF(ISERROR(VLOOKUP(F77,'School(vakanties)&amp;Activiteiten'!B$4:B$102,1,FALSE)=TRUE),IF(O77&gt;0,N76,""),VLOOKUP(F77,'School(vakanties)&amp;Activiteiten'!B$4:C$102,2,FALSE)),VLOOKUP(F77,'School(vakanties)&amp;Activiteiten'!A$4:C$102,3,FALSE))</f>
        <v/>
      </c>
      <c r="O77" s="16">
        <f>IF(ISERROR(VLOOKUP(F77,'School(vakanties)&amp;Activiteiten'!A$4:A$102,1,FALSE)=TRUE),IF(AND(O76&gt;0,O76&lt;999),O76-1,0),VLOOKUP(F77,'School(vakanties)&amp;Activiteiten'!A$4:D$102,4,FALSE))</f>
        <v>0</v>
      </c>
    </row>
    <row r="78" spans="1:15" x14ac:dyDescent="0.25">
      <c r="A78" s="183" t="str">
        <f t="shared" si="4"/>
        <v>--</v>
      </c>
      <c r="B78" s="110">
        <f t="shared" si="5"/>
        <v>15</v>
      </c>
      <c r="C78" s="179" t="str">
        <f>IF(F78="--","--",IF(ISEVEN(B78)=TRUE,SUBSTITUTE(LEFT(VLOOKUP(E78,'Basisgegevens+Uitleg'!$B$19:$D$25,3,),1),0,"--"),SUBSTITUTE(LEFT(VLOOKUP(E78,'Basisgegevens+Uitleg'!$B$19:$C$25,2,),1),0,"--")))</f>
        <v>A</v>
      </c>
      <c r="D78" s="124" t="str">
        <f t="shared" si="6"/>
        <v>A</v>
      </c>
      <c r="E78" s="110" t="str">
        <f t="shared" si="7"/>
        <v>Zaterdag</v>
      </c>
      <c r="F78" s="138">
        <f>IF(ROW(E78)-5&lt;='Basisgegevens+Uitleg'!$C$2,F77+1,"--")</f>
        <v>45395</v>
      </c>
      <c r="G78" s="86"/>
      <c r="H78" s="82"/>
      <c r="I78" s="82"/>
      <c r="J78" s="87"/>
      <c r="K78" s="108"/>
      <c r="L78" s="18" t="str">
        <f>IF(ISERROR(VLOOKUP($F78,'Speciale dagen&amp;Activiteiten'!$A$3:$A$100,1,FALSE))=TRUE,"",VLOOKUP($F78,'Speciale dagen&amp;Activiteiten'!$A$3:$B$100,2,FALSE))</f>
        <v/>
      </c>
      <c r="M78" s="14" t="str">
        <f>IF(ISERROR(VLOOKUP(CONCATENATE(DAY($F78),"-",MONTH($F78)),Verjaardagen!$C$2:$C$101,1,FALSE))=TRUE,"",VLOOKUP(CONCATENATE(DAY($F78),"-",MONTH($F78)),Verjaardagen!$C$2:$E$101,3,FALSE))</f>
        <v/>
      </c>
      <c r="N78" s="15" t="str">
        <f>IF(ISERROR(VLOOKUP(F78,'School(vakanties)&amp;Activiteiten'!A$4:A$102,1,FALSE)=TRUE),IF(ISERROR(VLOOKUP(F78,'School(vakanties)&amp;Activiteiten'!B$4:B$102,1,FALSE)=TRUE),IF(O78&gt;0,N77,""),VLOOKUP(F78,'School(vakanties)&amp;Activiteiten'!B$4:C$102,2,FALSE)),VLOOKUP(F78,'School(vakanties)&amp;Activiteiten'!A$4:C$102,3,FALSE))</f>
        <v/>
      </c>
      <c r="O78" s="16">
        <f>IF(ISERROR(VLOOKUP(F78,'School(vakanties)&amp;Activiteiten'!A$4:A$102,1,FALSE)=TRUE),IF(AND(O77&gt;0,O77&lt;999),O77-1,0),VLOOKUP(F78,'School(vakanties)&amp;Activiteiten'!A$4:D$102,4,FALSE))</f>
        <v>0</v>
      </c>
    </row>
    <row r="79" spans="1:15" x14ac:dyDescent="0.25">
      <c r="A79" s="183" t="str">
        <f t="shared" si="4"/>
        <v>--</v>
      </c>
      <c r="B79" s="110">
        <f t="shared" si="5"/>
        <v>15</v>
      </c>
      <c r="C79" s="179" t="str">
        <f>IF(F79="--","--",IF(ISEVEN(B79)=TRUE,SUBSTITUTE(LEFT(VLOOKUP(E79,'Basisgegevens+Uitleg'!$B$19:$D$25,3,),1),0,"--"),SUBSTITUTE(LEFT(VLOOKUP(E79,'Basisgegevens+Uitleg'!$B$19:$C$25,2,),1),0,"--")))</f>
        <v>V</v>
      </c>
      <c r="D79" s="124" t="str">
        <f t="shared" si="6"/>
        <v>V</v>
      </c>
      <c r="E79" s="110" t="str">
        <f t="shared" si="7"/>
        <v>Zondag</v>
      </c>
      <c r="F79" s="138">
        <f>IF(ROW(E79)-5&lt;='Basisgegevens+Uitleg'!$C$2,F78+1,"--")</f>
        <v>45396</v>
      </c>
      <c r="G79" s="86"/>
      <c r="H79" s="82"/>
      <c r="I79" s="82"/>
      <c r="J79" s="87"/>
      <c r="K79" s="108"/>
      <c r="L79" s="18" t="str">
        <f>IF(ISERROR(VLOOKUP($F79,'Speciale dagen&amp;Activiteiten'!$A$3:$A$100,1,FALSE))=TRUE,"",VLOOKUP($F79,'Speciale dagen&amp;Activiteiten'!$A$3:$B$100,2,FALSE))</f>
        <v/>
      </c>
      <c r="M79" s="14" t="str">
        <f>IF(ISERROR(VLOOKUP(CONCATENATE(DAY($F79),"-",MONTH($F79)),Verjaardagen!$C$2:$C$101,1,FALSE))=TRUE,"",VLOOKUP(CONCATENATE(DAY($F79),"-",MONTH($F79)),Verjaardagen!$C$2:$E$101,3,FALSE))</f>
        <v/>
      </c>
      <c r="N79" s="15" t="str">
        <f>IF(ISERROR(VLOOKUP(F79,'School(vakanties)&amp;Activiteiten'!A$4:A$102,1,FALSE)=TRUE),IF(ISERROR(VLOOKUP(F79,'School(vakanties)&amp;Activiteiten'!B$4:B$102,1,FALSE)=TRUE),IF(O79&gt;0,N78,""),VLOOKUP(F79,'School(vakanties)&amp;Activiteiten'!B$4:C$102,2,FALSE)),VLOOKUP(F79,'School(vakanties)&amp;Activiteiten'!A$4:C$102,3,FALSE))</f>
        <v/>
      </c>
      <c r="O79" s="16">
        <f>IF(ISERROR(VLOOKUP(F79,'School(vakanties)&amp;Activiteiten'!A$4:A$102,1,FALSE)=TRUE),IF(AND(O78&gt;0,O78&lt;999),O78-1,0),VLOOKUP(F79,'School(vakanties)&amp;Activiteiten'!A$4:D$102,4,FALSE))</f>
        <v>0</v>
      </c>
    </row>
    <row r="80" spans="1:15" x14ac:dyDescent="0.25">
      <c r="A80" s="183" t="str">
        <f t="shared" si="4"/>
        <v>--</v>
      </c>
      <c r="B80" s="110">
        <f t="shared" si="5"/>
        <v>16</v>
      </c>
      <c r="C80" s="179" t="str">
        <f>IF(F80="--","--",IF(ISEVEN(B80)=TRUE,SUBSTITUTE(LEFT(VLOOKUP(E80,'Basisgegevens+Uitleg'!$B$19:$D$25,3,),1),0,"--"),SUBSTITUTE(LEFT(VLOOKUP(E80,'Basisgegevens+Uitleg'!$B$19:$C$25,2,),1),0,"--")))</f>
        <v>M</v>
      </c>
      <c r="D80" s="124" t="str">
        <f t="shared" si="6"/>
        <v>M</v>
      </c>
      <c r="E80" s="110" t="str">
        <f t="shared" si="7"/>
        <v>Maandag</v>
      </c>
      <c r="F80" s="138">
        <f>IF(ROW(E80)-5&lt;='Basisgegevens+Uitleg'!$C$2,F79+1,"--")</f>
        <v>45397</v>
      </c>
      <c r="G80" s="86"/>
      <c r="H80" s="82"/>
      <c r="I80" s="82"/>
      <c r="J80" s="87"/>
      <c r="K80" s="108"/>
      <c r="L80" s="18" t="str">
        <f>IF(ISERROR(VLOOKUP($F80,'Speciale dagen&amp;Activiteiten'!$A$3:$A$100,1,FALSE))=TRUE,"",VLOOKUP($F80,'Speciale dagen&amp;Activiteiten'!$A$3:$B$100,2,FALSE))</f>
        <v/>
      </c>
      <c r="M80" s="14" t="str">
        <f>IF(ISERROR(VLOOKUP(CONCATENATE(DAY($F80),"-",MONTH($F80)),Verjaardagen!$C$2:$C$101,1,FALSE))=TRUE,"",VLOOKUP(CONCATENATE(DAY($F80),"-",MONTH($F80)),Verjaardagen!$C$2:$E$101,3,FALSE))</f>
        <v/>
      </c>
      <c r="N80" s="15" t="str">
        <f>IF(ISERROR(VLOOKUP(F80,'School(vakanties)&amp;Activiteiten'!A$4:A$102,1,FALSE)=TRUE),IF(ISERROR(VLOOKUP(F80,'School(vakanties)&amp;Activiteiten'!B$4:B$102,1,FALSE)=TRUE),IF(O80&gt;0,N79,""),VLOOKUP(F80,'School(vakanties)&amp;Activiteiten'!B$4:C$102,2,FALSE)),VLOOKUP(F80,'School(vakanties)&amp;Activiteiten'!A$4:C$102,3,FALSE))</f>
        <v/>
      </c>
      <c r="O80" s="16">
        <f>IF(ISERROR(VLOOKUP(F80,'School(vakanties)&amp;Activiteiten'!A$4:A$102,1,FALSE)=TRUE),IF(AND(O79&gt;0,O79&lt;999),O79-1,0),VLOOKUP(F80,'School(vakanties)&amp;Activiteiten'!A$4:D$102,4,FALSE))</f>
        <v>0</v>
      </c>
    </row>
    <row r="81" spans="1:15" x14ac:dyDescent="0.25">
      <c r="A81" s="183" t="str">
        <f t="shared" si="4"/>
        <v>--</v>
      </c>
      <c r="B81" s="110">
        <f t="shared" si="5"/>
        <v>16</v>
      </c>
      <c r="C81" s="179" t="str">
        <f>IF(F81="--","--",IF(ISEVEN(B81)=TRUE,SUBSTITUTE(LEFT(VLOOKUP(E81,'Basisgegevens+Uitleg'!$B$19:$D$25,3,),1),0,"--"),SUBSTITUTE(LEFT(VLOOKUP(E81,'Basisgegevens+Uitleg'!$B$19:$C$25,2,),1),0,"--")))</f>
        <v>V</v>
      </c>
      <c r="D81" s="124" t="str">
        <f t="shared" si="6"/>
        <v>V</v>
      </c>
      <c r="E81" s="110" t="str">
        <f t="shared" si="7"/>
        <v>Dinsdag</v>
      </c>
      <c r="F81" s="138">
        <f>IF(ROW(E81)-5&lt;='Basisgegevens+Uitleg'!$C$2,F80+1,"--")</f>
        <v>45398</v>
      </c>
      <c r="G81" s="86"/>
      <c r="H81" s="82"/>
      <c r="I81" s="82"/>
      <c r="J81" s="87"/>
      <c r="K81" s="108"/>
      <c r="L81" s="18" t="str">
        <f>IF(ISERROR(VLOOKUP($F81,'Speciale dagen&amp;Activiteiten'!$A$3:$A$100,1,FALSE))=TRUE,"",VLOOKUP($F81,'Speciale dagen&amp;Activiteiten'!$A$3:$B$100,2,FALSE))</f>
        <v/>
      </c>
      <c r="M81" s="14" t="str">
        <f>IF(ISERROR(VLOOKUP(CONCATENATE(DAY($F81),"-",MONTH($F81)),Verjaardagen!$C$2:$C$101,1,FALSE))=TRUE,"",VLOOKUP(CONCATENATE(DAY($F81),"-",MONTH($F81)),Verjaardagen!$C$2:$E$101,3,FALSE))</f>
        <v/>
      </c>
      <c r="N81" s="15" t="str">
        <f>IF(ISERROR(VLOOKUP(F81,'School(vakanties)&amp;Activiteiten'!A$4:A$102,1,FALSE)=TRUE),IF(ISERROR(VLOOKUP(F81,'School(vakanties)&amp;Activiteiten'!B$4:B$102,1,FALSE)=TRUE),IF(O81&gt;0,N80,""),VLOOKUP(F81,'School(vakanties)&amp;Activiteiten'!B$4:C$102,2,FALSE)),VLOOKUP(F81,'School(vakanties)&amp;Activiteiten'!A$4:C$102,3,FALSE))</f>
        <v/>
      </c>
      <c r="O81" s="16">
        <f>IF(ISERROR(VLOOKUP(F81,'School(vakanties)&amp;Activiteiten'!A$4:A$102,1,FALSE)=TRUE),IF(AND(O80&gt;0,O80&lt;999),O80-1,0),VLOOKUP(F81,'School(vakanties)&amp;Activiteiten'!A$4:D$102,4,FALSE))</f>
        <v>0</v>
      </c>
    </row>
    <row r="82" spans="1:15" x14ac:dyDescent="0.25">
      <c r="A82" s="183" t="str">
        <f t="shared" si="4"/>
        <v>--</v>
      </c>
      <c r="B82" s="110">
        <f t="shared" si="5"/>
        <v>16</v>
      </c>
      <c r="C82" s="179" t="str">
        <f>IF(F82="--","--",IF(ISEVEN(B82)=TRUE,SUBSTITUTE(LEFT(VLOOKUP(E82,'Basisgegevens+Uitleg'!$B$19:$D$25,3,),1),0,"--"),SUBSTITUTE(LEFT(VLOOKUP(E82,'Basisgegevens+Uitleg'!$B$19:$C$25,2,),1),0,"--")))</f>
        <v>V</v>
      </c>
      <c r="D82" s="124" t="str">
        <f t="shared" si="6"/>
        <v>V</v>
      </c>
      <c r="E82" s="110" t="str">
        <f t="shared" si="7"/>
        <v>Woensdag</v>
      </c>
      <c r="F82" s="138">
        <f>IF(ROW(E82)-5&lt;='Basisgegevens+Uitleg'!$C$2,F81+1,"--")</f>
        <v>45399</v>
      </c>
      <c r="G82" s="86"/>
      <c r="H82" s="82"/>
      <c r="I82" s="82"/>
      <c r="J82" s="87"/>
      <c r="K82" s="108"/>
      <c r="L82" s="18" t="str">
        <f>IF(ISERROR(VLOOKUP($F82,'Speciale dagen&amp;Activiteiten'!$A$3:$A$100,1,FALSE))=TRUE,"",VLOOKUP($F82,'Speciale dagen&amp;Activiteiten'!$A$3:$B$100,2,FALSE))</f>
        <v/>
      </c>
      <c r="M82" s="14" t="str">
        <f>IF(ISERROR(VLOOKUP(CONCATENATE(DAY($F82),"-",MONTH($F82)),Verjaardagen!$C$2:$C$101,1,FALSE))=TRUE,"",VLOOKUP(CONCATENATE(DAY($F82),"-",MONTH($F82)),Verjaardagen!$C$2:$E$101,3,FALSE))</f>
        <v/>
      </c>
      <c r="N82" s="15" t="str">
        <f>IF(ISERROR(VLOOKUP(F82,'School(vakanties)&amp;Activiteiten'!A$4:A$102,1,FALSE)=TRUE),IF(ISERROR(VLOOKUP(F82,'School(vakanties)&amp;Activiteiten'!B$4:B$102,1,FALSE)=TRUE),IF(O82&gt;0,N81,""),VLOOKUP(F82,'School(vakanties)&amp;Activiteiten'!B$4:C$102,2,FALSE)),VLOOKUP(F82,'School(vakanties)&amp;Activiteiten'!A$4:C$102,3,FALSE))</f>
        <v/>
      </c>
      <c r="O82" s="16">
        <f>IF(ISERROR(VLOOKUP(F82,'School(vakanties)&amp;Activiteiten'!A$4:A$102,1,FALSE)=TRUE),IF(AND(O81&gt;0,O81&lt;999),O81-1,0),VLOOKUP(F82,'School(vakanties)&amp;Activiteiten'!A$4:D$102,4,FALSE))</f>
        <v>0</v>
      </c>
    </row>
    <row r="83" spans="1:15" x14ac:dyDescent="0.25">
      <c r="A83" s="183" t="str">
        <f t="shared" si="4"/>
        <v>--</v>
      </c>
      <c r="B83" s="110">
        <f t="shared" si="5"/>
        <v>16</v>
      </c>
      <c r="C83" s="179" t="str">
        <f>IF(F83="--","--",IF(ISEVEN(B83)=TRUE,SUBSTITUTE(LEFT(VLOOKUP(E83,'Basisgegevens+Uitleg'!$B$19:$D$25,3,),1),0,"--"),SUBSTITUTE(LEFT(VLOOKUP(E83,'Basisgegevens+Uitleg'!$B$19:$C$25,2,),1),0,"--")))</f>
        <v>V</v>
      </c>
      <c r="D83" s="124" t="str">
        <f t="shared" si="6"/>
        <v>V</v>
      </c>
      <c r="E83" s="110" t="str">
        <f t="shared" si="7"/>
        <v>Donderdag</v>
      </c>
      <c r="F83" s="138">
        <f>IF(ROW(E83)-5&lt;='Basisgegevens+Uitleg'!$C$2,F82+1,"--")</f>
        <v>45400</v>
      </c>
      <c r="G83" s="86"/>
      <c r="H83" s="82"/>
      <c r="I83" s="82"/>
      <c r="J83" s="87"/>
      <c r="K83" s="108"/>
      <c r="L83" s="18" t="str">
        <f>IF(ISERROR(VLOOKUP($F83,'Speciale dagen&amp;Activiteiten'!$A$3:$A$100,1,FALSE))=TRUE,"",VLOOKUP($F83,'Speciale dagen&amp;Activiteiten'!$A$3:$B$100,2,FALSE))</f>
        <v/>
      </c>
      <c r="M83" s="14" t="str">
        <f>IF(ISERROR(VLOOKUP(CONCATENATE(DAY($F83),"-",MONTH($F83)),Verjaardagen!$C$2:$C$101,1,FALSE))=TRUE,"",VLOOKUP(CONCATENATE(DAY($F83),"-",MONTH($F83)),Verjaardagen!$C$2:$E$101,3,FALSE))</f>
        <v/>
      </c>
      <c r="N83" s="15" t="str">
        <f>IF(ISERROR(VLOOKUP(F83,'School(vakanties)&amp;Activiteiten'!A$4:A$102,1,FALSE)=TRUE),IF(ISERROR(VLOOKUP(F83,'School(vakanties)&amp;Activiteiten'!B$4:B$102,1,FALSE)=TRUE),IF(O83&gt;0,N82,""),VLOOKUP(F83,'School(vakanties)&amp;Activiteiten'!B$4:C$102,2,FALSE)),VLOOKUP(F83,'School(vakanties)&amp;Activiteiten'!A$4:C$102,3,FALSE))</f>
        <v/>
      </c>
      <c r="O83" s="16">
        <f>IF(ISERROR(VLOOKUP(F83,'School(vakanties)&amp;Activiteiten'!A$4:A$102,1,FALSE)=TRUE),IF(AND(O82&gt;0,O82&lt;999),O82-1,0),VLOOKUP(F83,'School(vakanties)&amp;Activiteiten'!A$4:D$102,4,FALSE))</f>
        <v>0</v>
      </c>
    </row>
    <row r="84" spans="1:15" x14ac:dyDescent="0.25">
      <c r="A84" s="183" t="str">
        <f t="shared" si="4"/>
        <v>--</v>
      </c>
      <c r="B84" s="110">
        <f t="shared" si="5"/>
        <v>16</v>
      </c>
      <c r="C84" s="179" t="str">
        <f>IF(F84="--","--",IF(ISEVEN(B84)=TRUE,SUBSTITUTE(LEFT(VLOOKUP(E84,'Basisgegevens+Uitleg'!$B$19:$D$25,3,),1),0,"--"),SUBSTITUTE(LEFT(VLOOKUP(E84,'Basisgegevens+Uitleg'!$B$19:$C$25,2,),1),0,"--")))</f>
        <v>V</v>
      </c>
      <c r="D84" s="124" t="str">
        <f t="shared" si="6"/>
        <v>V</v>
      </c>
      <c r="E84" s="110" t="str">
        <f t="shared" si="7"/>
        <v>Vrijdag</v>
      </c>
      <c r="F84" s="138">
        <f>IF(ROW(E84)-5&lt;='Basisgegevens+Uitleg'!$C$2,F83+1,"--")</f>
        <v>45401</v>
      </c>
      <c r="G84" s="86"/>
      <c r="H84" s="82"/>
      <c r="I84" s="82"/>
      <c r="J84" s="87"/>
      <c r="K84" s="108"/>
      <c r="L84" s="18" t="str">
        <f>IF(ISERROR(VLOOKUP($F84,'Speciale dagen&amp;Activiteiten'!$A$3:$A$100,1,FALSE))=TRUE,"",VLOOKUP($F84,'Speciale dagen&amp;Activiteiten'!$A$3:$B$100,2,FALSE))</f>
        <v/>
      </c>
      <c r="M84" s="14" t="str">
        <f>IF(ISERROR(VLOOKUP(CONCATENATE(DAY($F84),"-",MONTH($F84)),Verjaardagen!$C$2:$C$101,1,FALSE))=TRUE,"",VLOOKUP(CONCATENATE(DAY($F84),"-",MONTH($F84)),Verjaardagen!$C$2:$E$101,3,FALSE))</f>
        <v/>
      </c>
      <c r="N84" s="15" t="str">
        <f>IF(ISERROR(VLOOKUP(F84,'School(vakanties)&amp;Activiteiten'!A$4:A$102,1,FALSE)=TRUE),IF(ISERROR(VLOOKUP(F84,'School(vakanties)&amp;Activiteiten'!B$4:B$102,1,FALSE)=TRUE),IF(O84&gt;0,N83,""),VLOOKUP(F84,'School(vakanties)&amp;Activiteiten'!B$4:C$102,2,FALSE)),VLOOKUP(F84,'School(vakanties)&amp;Activiteiten'!A$4:C$102,3,FALSE))</f>
        <v/>
      </c>
      <c r="O84" s="16">
        <f>IF(ISERROR(VLOOKUP(F84,'School(vakanties)&amp;Activiteiten'!A$4:A$102,1,FALSE)=TRUE),IF(AND(O83&gt;0,O83&lt;999),O83-1,0),VLOOKUP(F84,'School(vakanties)&amp;Activiteiten'!A$4:D$102,4,FALSE))</f>
        <v>0</v>
      </c>
    </row>
    <row r="85" spans="1:15" x14ac:dyDescent="0.25">
      <c r="A85" s="183" t="str">
        <f t="shared" si="4"/>
        <v>--</v>
      </c>
      <c r="B85" s="110">
        <f t="shared" si="5"/>
        <v>16</v>
      </c>
      <c r="C85" s="179" t="str">
        <f>IF(F85="--","--",IF(ISEVEN(B85)=TRUE,SUBSTITUTE(LEFT(VLOOKUP(E85,'Basisgegevens+Uitleg'!$B$19:$D$25,3,),1),0,"--"),SUBSTITUTE(LEFT(VLOOKUP(E85,'Basisgegevens+Uitleg'!$B$19:$C$25,2,),1),0,"--")))</f>
        <v>M</v>
      </c>
      <c r="D85" s="124" t="str">
        <f t="shared" si="6"/>
        <v>M</v>
      </c>
      <c r="E85" s="110" t="str">
        <f t="shared" si="7"/>
        <v>Zaterdag</v>
      </c>
      <c r="F85" s="138">
        <f>IF(ROW(E85)-5&lt;='Basisgegevens+Uitleg'!$C$2,F84+1,"--")</f>
        <v>45402</v>
      </c>
      <c r="G85" s="86"/>
      <c r="H85" s="82"/>
      <c r="I85" s="82"/>
      <c r="J85" s="87"/>
      <c r="K85" s="108"/>
      <c r="L85" s="18" t="str">
        <f>IF(ISERROR(VLOOKUP($F85,'Speciale dagen&amp;Activiteiten'!$A$3:$A$100,1,FALSE))=TRUE,"",VLOOKUP($F85,'Speciale dagen&amp;Activiteiten'!$A$3:$B$100,2,FALSE))</f>
        <v/>
      </c>
      <c r="M85" s="14" t="str">
        <f>IF(ISERROR(VLOOKUP(CONCATENATE(DAY($F85),"-",MONTH($F85)),Verjaardagen!$C$2:$C$101,1,FALSE))=TRUE,"",VLOOKUP(CONCATENATE(DAY($F85),"-",MONTH($F85)),Verjaardagen!$C$2:$E$101,3,FALSE))</f>
        <v/>
      </c>
      <c r="N85" s="15" t="str">
        <f>IF(ISERROR(VLOOKUP(F85,'School(vakanties)&amp;Activiteiten'!A$4:A$102,1,FALSE)=TRUE),IF(ISERROR(VLOOKUP(F85,'School(vakanties)&amp;Activiteiten'!B$4:B$102,1,FALSE)=TRUE),IF(O85&gt;0,N84,""),VLOOKUP(F85,'School(vakanties)&amp;Activiteiten'!B$4:C$102,2,FALSE)),VLOOKUP(F85,'School(vakanties)&amp;Activiteiten'!A$4:C$102,3,FALSE))</f>
        <v/>
      </c>
      <c r="O85" s="16">
        <f>IF(ISERROR(VLOOKUP(F85,'School(vakanties)&amp;Activiteiten'!A$4:A$102,1,FALSE)=TRUE),IF(AND(O84&gt;0,O84&lt;999),O84-1,0),VLOOKUP(F85,'School(vakanties)&amp;Activiteiten'!A$4:D$102,4,FALSE))</f>
        <v>0</v>
      </c>
    </row>
    <row r="86" spans="1:15" x14ac:dyDescent="0.25">
      <c r="A86" s="183" t="str">
        <f t="shared" si="4"/>
        <v>--</v>
      </c>
      <c r="B86" s="110">
        <f t="shared" si="5"/>
        <v>16</v>
      </c>
      <c r="C86" s="179" t="str">
        <f>IF(F86="--","--",IF(ISEVEN(B86)=TRUE,SUBSTITUTE(LEFT(VLOOKUP(E86,'Basisgegevens+Uitleg'!$B$19:$D$25,3,),1),0,"--"),SUBSTITUTE(LEFT(VLOOKUP(E86,'Basisgegevens+Uitleg'!$B$19:$C$25,2,),1),0,"--")))</f>
        <v>A</v>
      </c>
      <c r="D86" s="124" t="str">
        <f t="shared" si="6"/>
        <v>A</v>
      </c>
      <c r="E86" s="110" t="str">
        <f t="shared" si="7"/>
        <v>Zondag</v>
      </c>
      <c r="F86" s="138">
        <f>IF(ROW(E86)-5&lt;='Basisgegevens+Uitleg'!$C$2,F85+1,"--")</f>
        <v>45403</v>
      </c>
      <c r="G86" s="86"/>
      <c r="H86" s="82"/>
      <c r="I86" s="82"/>
      <c r="J86" s="87"/>
      <c r="K86" s="108"/>
      <c r="L86" s="18" t="str">
        <f>IF(ISERROR(VLOOKUP($F86,'Speciale dagen&amp;Activiteiten'!$A$3:$A$100,1,FALSE))=TRUE,"",VLOOKUP($F86,'Speciale dagen&amp;Activiteiten'!$A$3:$B$100,2,FALSE))</f>
        <v/>
      </c>
      <c r="M86" s="14" t="str">
        <f>IF(ISERROR(VLOOKUP(CONCATENATE(DAY($F86),"-",MONTH($F86)),Verjaardagen!$C$2:$C$101,1,FALSE))=TRUE,"",VLOOKUP(CONCATENATE(DAY($F86),"-",MONTH($F86)),Verjaardagen!$C$2:$E$101,3,FALSE))</f>
        <v/>
      </c>
      <c r="N86" s="15" t="str">
        <f>IF(ISERROR(VLOOKUP(F86,'School(vakanties)&amp;Activiteiten'!A$4:A$102,1,FALSE)=TRUE),IF(ISERROR(VLOOKUP(F86,'School(vakanties)&amp;Activiteiten'!B$4:B$102,1,FALSE)=TRUE),IF(O86&gt;0,N85,""),VLOOKUP(F86,'School(vakanties)&amp;Activiteiten'!B$4:C$102,2,FALSE)),VLOOKUP(F86,'School(vakanties)&amp;Activiteiten'!A$4:C$102,3,FALSE))</f>
        <v/>
      </c>
      <c r="O86" s="16">
        <f>IF(ISERROR(VLOOKUP(F86,'School(vakanties)&amp;Activiteiten'!A$4:A$102,1,FALSE)=TRUE),IF(AND(O85&gt;0,O85&lt;999),O85-1,0),VLOOKUP(F86,'School(vakanties)&amp;Activiteiten'!A$4:D$102,4,FALSE))</f>
        <v>0</v>
      </c>
    </row>
    <row r="87" spans="1:15" x14ac:dyDescent="0.25">
      <c r="A87" s="183" t="str">
        <f t="shared" si="4"/>
        <v>--</v>
      </c>
      <c r="B87" s="110">
        <f t="shared" si="5"/>
        <v>17</v>
      </c>
      <c r="C87" s="179" t="str">
        <f>IF(F87="--","--",IF(ISEVEN(B87)=TRUE,SUBSTITUTE(LEFT(VLOOKUP(E87,'Basisgegevens+Uitleg'!$B$19:$D$25,3,),1),0,"--"),SUBSTITUTE(LEFT(VLOOKUP(E87,'Basisgegevens+Uitleg'!$B$19:$C$25,2,),1),0,"--")))</f>
        <v>V</v>
      </c>
      <c r="D87" s="124" t="str">
        <f t="shared" si="6"/>
        <v>V</v>
      </c>
      <c r="E87" s="110" t="str">
        <f t="shared" si="7"/>
        <v>Maandag</v>
      </c>
      <c r="F87" s="138">
        <f>IF(ROW(E87)-5&lt;='Basisgegevens+Uitleg'!$C$2,F86+1,"--")</f>
        <v>45404</v>
      </c>
      <c r="G87" s="86"/>
      <c r="H87" s="82"/>
      <c r="I87" s="82"/>
      <c r="J87" s="87"/>
      <c r="K87" s="108"/>
      <c r="L87" s="18" t="str">
        <f>IF(ISERROR(VLOOKUP($F87,'Speciale dagen&amp;Activiteiten'!$A$3:$A$100,1,FALSE))=TRUE,"",VLOOKUP($F87,'Speciale dagen&amp;Activiteiten'!$A$3:$B$100,2,FALSE))</f>
        <v/>
      </c>
      <c r="M87" s="14" t="str">
        <f>IF(ISERROR(VLOOKUP(CONCATENATE(DAY($F87),"-",MONTH($F87)),Verjaardagen!$C$2:$C$101,1,FALSE))=TRUE,"",VLOOKUP(CONCATENATE(DAY($F87),"-",MONTH($F87)),Verjaardagen!$C$2:$E$101,3,FALSE))</f>
        <v/>
      </c>
      <c r="N87" s="15" t="str">
        <f>IF(ISERROR(VLOOKUP(F87,'School(vakanties)&amp;Activiteiten'!A$4:A$102,1,FALSE)=TRUE),IF(ISERROR(VLOOKUP(F87,'School(vakanties)&amp;Activiteiten'!B$4:B$102,1,FALSE)=TRUE),IF(O87&gt;0,N86,""),VLOOKUP(F87,'School(vakanties)&amp;Activiteiten'!B$4:C$102,2,FALSE)),VLOOKUP(F87,'School(vakanties)&amp;Activiteiten'!A$4:C$102,3,FALSE))</f>
        <v/>
      </c>
      <c r="O87" s="16">
        <f>IF(ISERROR(VLOOKUP(F87,'School(vakanties)&amp;Activiteiten'!A$4:A$102,1,FALSE)=TRUE),IF(AND(O86&gt;0,O86&lt;999),O86-1,0),VLOOKUP(F87,'School(vakanties)&amp;Activiteiten'!A$4:D$102,4,FALSE))</f>
        <v>0</v>
      </c>
    </row>
    <row r="88" spans="1:15" x14ac:dyDescent="0.25">
      <c r="A88" s="183" t="str">
        <f t="shared" si="4"/>
        <v>--</v>
      </c>
      <c r="B88" s="110">
        <f t="shared" si="5"/>
        <v>17</v>
      </c>
      <c r="C88" s="179" t="str">
        <f>IF(F88="--","--",IF(ISEVEN(B88)=TRUE,SUBSTITUTE(LEFT(VLOOKUP(E88,'Basisgegevens+Uitleg'!$B$19:$D$25,3,),1),0,"--"),SUBSTITUTE(LEFT(VLOOKUP(E88,'Basisgegevens+Uitleg'!$B$19:$C$25,2,),1),0,"--")))</f>
        <v>M</v>
      </c>
      <c r="D88" s="124" t="str">
        <f t="shared" si="6"/>
        <v>M</v>
      </c>
      <c r="E88" s="110" t="str">
        <f t="shared" si="7"/>
        <v>Dinsdag</v>
      </c>
      <c r="F88" s="138">
        <f>IF(ROW(E88)-5&lt;='Basisgegevens+Uitleg'!$C$2,F87+1,"--")</f>
        <v>45405</v>
      </c>
      <c r="G88" s="86"/>
      <c r="H88" s="82"/>
      <c r="I88" s="82"/>
      <c r="J88" s="87"/>
      <c r="K88" s="108"/>
      <c r="L88" s="18" t="str">
        <f>IF(ISERROR(VLOOKUP($F88,'Speciale dagen&amp;Activiteiten'!$A$3:$A$100,1,FALSE))=TRUE,"",VLOOKUP($F88,'Speciale dagen&amp;Activiteiten'!$A$3:$B$100,2,FALSE))</f>
        <v/>
      </c>
      <c r="M88" s="14" t="str">
        <f>IF(ISERROR(VLOOKUP(CONCATENATE(DAY($F88),"-",MONTH($F88)),Verjaardagen!$C$2:$C$101,1,FALSE))=TRUE,"",VLOOKUP(CONCATENATE(DAY($F88),"-",MONTH($F88)),Verjaardagen!$C$2:$E$101,3,FALSE))</f>
        <v/>
      </c>
      <c r="N88" s="15" t="str">
        <f>IF(ISERROR(VLOOKUP(F88,'School(vakanties)&amp;Activiteiten'!A$4:A$102,1,FALSE)=TRUE),IF(ISERROR(VLOOKUP(F88,'School(vakanties)&amp;Activiteiten'!B$4:B$102,1,FALSE)=TRUE),IF(O88&gt;0,N87,""),VLOOKUP(F88,'School(vakanties)&amp;Activiteiten'!B$4:C$102,2,FALSE)),VLOOKUP(F88,'School(vakanties)&amp;Activiteiten'!A$4:C$102,3,FALSE))</f>
        <v/>
      </c>
      <c r="O88" s="16">
        <f>IF(ISERROR(VLOOKUP(F88,'School(vakanties)&amp;Activiteiten'!A$4:A$102,1,FALSE)=TRUE),IF(AND(O87&gt;0,O87&lt;999),O87-1,0),VLOOKUP(F88,'School(vakanties)&amp;Activiteiten'!A$4:D$102,4,FALSE))</f>
        <v>0</v>
      </c>
    </row>
    <row r="89" spans="1:15" x14ac:dyDescent="0.25">
      <c r="A89" s="183" t="str">
        <f t="shared" si="4"/>
        <v>--</v>
      </c>
      <c r="B89" s="110">
        <f t="shared" si="5"/>
        <v>17</v>
      </c>
      <c r="C89" s="179" t="str">
        <f>IF(F89="--","--",IF(ISEVEN(B89)=TRUE,SUBSTITUTE(LEFT(VLOOKUP(E89,'Basisgegevens+Uitleg'!$B$19:$D$25,3,),1),0,"--"),SUBSTITUTE(LEFT(VLOOKUP(E89,'Basisgegevens+Uitleg'!$B$19:$C$25,2,),1),0,"--")))</f>
        <v>M</v>
      </c>
      <c r="D89" s="124" t="str">
        <f t="shared" si="6"/>
        <v>M</v>
      </c>
      <c r="E89" s="110" t="str">
        <f t="shared" si="7"/>
        <v>Woensdag</v>
      </c>
      <c r="F89" s="138">
        <f>IF(ROW(E89)-5&lt;='Basisgegevens+Uitleg'!$C$2,F88+1,"--")</f>
        <v>45406</v>
      </c>
      <c r="G89" s="86"/>
      <c r="H89" s="82"/>
      <c r="I89" s="82"/>
      <c r="J89" s="87"/>
      <c r="K89" s="108"/>
      <c r="L89" s="18" t="str">
        <f>IF(ISERROR(VLOOKUP($F89,'Speciale dagen&amp;Activiteiten'!$A$3:$A$100,1,FALSE))=TRUE,"",VLOOKUP($F89,'Speciale dagen&amp;Activiteiten'!$A$3:$B$100,2,FALSE))</f>
        <v/>
      </c>
      <c r="M89" s="14" t="str">
        <f>IF(ISERROR(VLOOKUP(CONCATENATE(DAY($F89),"-",MONTH($F89)),Verjaardagen!$C$2:$C$101,1,FALSE))=TRUE,"",VLOOKUP(CONCATENATE(DAY($F89),"-",MONTH($F89)),Verjaardagen!$C$2:$E$101,3,FALSE))</f>
        <v/>
      </c>
      <c r="N89" s="15" t="str">
        <f>IF(ISERROR(VLOOKUP(F89,'School(vakanties)&amp;Activiteiten'!A$4:A$102,1,FALSE)=TRUE),IF(ISERROR(VLOOKUP(F89,'School(vakanties)&amp;Activiteiten'!B$4:B$102,1,FALSE)=TRUE),IF(O89&gt;0,N88,""),VLOOKUP(F89,'School(vakanties)&amp;Activiteiten'!B$4:C$102,2,FALSE)),VLOOKUP(F89,'School(vakanties)&amp;Activiteiten'!A$4:C$102,3,FALSE))</f>
        <v/>
      </c>
      <c r="O89" s="16">
        <f>IF(ISERROR(VLOOKUP(F89,'School(vakanties)&amp;Activiteiten'!A$4:A$102,1,FALSE)=TRUE),IF(AND(O88&gt;0,O88&lt;999),O88-1,0),VLOOKUP(F89,'School(vakanties)&amp;Activiteiten'!A$4:D$102,4,FALSE))</f>
        <v>0</v>
      </c>
    </row>
    <row r="90" spans="1:15" x14ac:dyDescent="0.25">
      <c r="A90" s="183" t="str">
        <f t="shared" si="4"/>
        <v>--</v>
      </c>
      <c r="B90" s="110">
        <f t="shared" si="5"/>
        <v>17</v>
      </c>
      <c r="C90" s="179" t="str">
        <f>IF(F90="--","--",IF(ISEVEN(B90)=TRUE,SUBSTITUTE(LEFT(VLOOKUP(E90,'Basisgegevens+Uitleg'!$B$19:$D$25,3,),1),0,"--"),SUBSTITUTE(LEFT(VLOOKUP(E90,'Basisgegevens+Uitleg'!$B$19:$C$25,2,),1),0,"--")))</f>
        <v>M</v>
      </c>
      <c r="D90" s="124" t="str">
        <f t="shared" si="6"/>
        <v>M</v>
      </c>
      <c r="E90" s="110" t="str">
        <f t="shared" si="7"/>
        <v>Donderdag</v>
      </c>
      <c r="F90" s="138">
        <f>IF(ROW(E90)-5&lt;='Basisgegevens+Uitleg'!$C$2,F89+1,"--")</f>
        <v>45407</v>
      </c>
      <c r="G90" s="86"/>
      <c r="H90" s="82"/>
      <c r="I90" s="82"/>
      <c r="J90" s="87"/>
      <c r="K90" s="108"/>
      <c r="L90" s="18" t="str">
        <f>IF(ISERROR(VLOOKUP($F90,'Speciale dagen&amp;Activiteiten'!$A$3:$A$100,1,FALSE))=TRUE,"",VLOOKUP($F90,'Speciale dagen&amp;Activiteiten'!$A$3:$B$100,2,FALSE))</f>
        <v/>
      </c>
      <c r="M90" s="14" t="str">
        <f>IF(ISERROR(VLOOKUP(CONCATENATE(DAY($F90),"-",MONTH($F90)),Verjaardagen!$C$2:$C$101,1,FALSE))=TRUE,"",VLOOKUP(CONCATENATE(DAY($F90),"-",MONTH($F90)),Verjaardagen!$C$2:$E$101,3,FALSE))</f>
        <v/>
      </c>
      <c r="N90" s="15" t="str">
        <f>IF(ISERROR(VLOOKUP(F90,'School(vakanties)&amp;Activiteiten'!A$4:A$102,1,FALSE)=TRUE),IF(ISERROR(VLOOKUP(F90,'School(vakanties)&amp;Activiteiten'!B$4:B$102,1,FALSE)=TRUE),IF(O90&gt;0,N89,""),VLOOKUP(F90,'School(vakanties)&amp;Activiteiten'!B$4:C$102,2,FALSE)),VLOOKUP(F90,'School(vakanties)&amp;Activiteiten'!A$4:C$102,3,FALSE))</f>
        <v/>
      </c>
      <c r="O90" s="16">
        <f>IF(ISERROR(VLOOKUP(F90,'School(vakanties)&amp;Activiteiten'!A$4:A$102,1,FALSE)=TRUE),IF(AND(O89&gt;0,O89&lt;999),O89-1,0),VLOOKUP(F90,'School(vakanties)&amp;Activiteiten'!A$4:D$102,4,FALSE))</f>
        <v>0</v>
      </c>
    </row>
    <row r="91" spans="1:15" x14ac:dyDescent="0.25">
      <c r="A91" s="183" t="str">
        <f t="shared" si="4"/>
        <v>--</v>
      </c>
      <c r="B91" s="110">
        <f t="shared" si="5"/>
        <v>17</v>
      </c>
      <c r="C91" s="179" t="str">
        <f>IF(F91="--","--",IF(ISEVEN(B91)=TRUE,SUBSTITUTE(LEFT(VLOOKUP(E91,'Basisgegevens+Uitleg'!$B$19:$D$25,3,),1),0,"--"),SUBSTITUTE(LEFT(VLOOKUP(E91,'Basisgegevens+Uitleg'!$B$19:$C$25,2,),1),0,"--")))</f>
        <v>M</v>
      </c>
      <c r="D91" s="124" t="str">
        <f t="shared" si="6"/>
        <v>M</v>
      </c>
      <c r="E91" s="110" t="str">
        <f t="shared" si="7"/>
        <v>Vrijdag</v>
      </c>
      <c r="F91" s="138">
        <f>IF(ROW(E91)-5&lt;='Basisgegevens+Uitleg'!$C$2,F90+1,"--")</f>
        <v>45408</v>
      </c>
      <c r="G91" s="86"/>
      <c r="H91" s="82"/>
      <c r="I91" s="82"/>
      <c r="J91" s="87"/>
      <c r="K91" s="108"/>
      <c r="L91" s="18" t="str">
        <f>IF(ISERROR(VLOOKUP($F91,'Speciale dagen&amp;Activiteiten'!$A$3:$A$100,1,FALSE))=TRUE,"",VLOOKUP($F91,'Speciale dagen&amp;Activiteiten'!$A$3:$B$100,2,FALSE))</f>
        <v/>
      </c>
      <c r="M91" s="14" t="str">
        <f>IF(ISERROR(VLOOKUP(CONCATENATE(DAY($F91),"-",MONTH($F91)),Verjaardagen!$C$2:$C$101,1,FALSE))=TRUE,"",VLOOKUP(CONCATENATE(DAY($F91),"-",MONTH($F91)),Verjaardagen!$C$2:$E$101,3,FALSE))</f>
        <v/>
      </c>
      <c r="N91" s="15" t="str">
        <f>IF(ISERROR(VLOOKUP(F91,'School(vakanties)&amp;Activiteiten'!A$4:A$102,1,FALSE)=TRUE),IF(ISERROR(VLOOKUP(F91,'School(vakanties)&amp;Activiteiten'!B$4:B$102,1,FALSE)=TRUE),IF(O91&gt;0,N90,""),VLOOKUP(F91,'School(vakanties)&amp;Activiteiten'!B$4:C$102,2,FALSE)),VLOOKUP(F91,'School(vakanties)&amp;Activiteiten'!A$4:C$102,3,FALSE))</f>
        <v/>
      </c>
      <c r="O91" s="16">
        <f>IF(ISERROR(VLOOKUP(F91,'School(vakanties)&amp;Activiteiten'!A$4:A$102,1,FALSE)=TRUE),IF(AND(O90&gt;0,O90&lt;999),O90-1,0),VLOOKUP(F91,'School(vakanties)&amp;Activiteiten'!A$4:D$102,4,FALSE))</f>
        <v>0</v>
      </c>
    </row>
    <row r="92" spans="1:15" x14ac:dyDescent="0.25">
      <c r="A92" s="183" t="str">
        <f t="shared" si="4"/>
        <v>Koningsdag</v>
      </c>
      <c r="B92" s="110">
        <f t="shared" si="5"/>
        <v>17</v>
      </c>
      <c r="C92" s="179" t="str">
        <f>IF(F92="--","--",IF(ISEVEN(B92)=TRUE,SUBSTITUTE(LEFT(VLOOKUP(E92,'Basisgegevens+Uitleg'!$B$19:$D$25,3,),1),0,"--"),SUBSTITUTE(LEFT(VLOOKUP(E92,'Basisgegevens+Uitleg'!$B$19:$C$25,2,),1),0,"--")))</f>
        <v>A</v>
      </c>
      <c r="D92" s="124" t="str">
        <f t="shared" si="6"/>
        <v>A</v>
      </c>
      <c r="E92" s="110" t="str">
        <f t="shared" si="7"/>
        <v>Zaterdag</v>
      </c>
      <c r="F92" s="138">
        <f>IF(ROW(E92)-5&lt;='Basisgegevens+Uitleg'!$C$2,F91+1,"--")</f>
        <v>45409</v>
      </c>
      <c r="G92" s="86"/>
      <c r="H92" s="82"/>
      <c r="I92" s="82"/>
      <c r="J92" s="87"/>
      <c r="K92" s="108"/>
      <c r="L92" s="18" t="str">
        <f>IF(ISERROR(VLOOKUP($F92,'Speciale dagen&amp;Activiteiten'!$A$3:$A$100,1,FALSE))=TRUE,"",VLOOKUP($F92,'Speciale dagen&amp;Activiteiten'!$A$3:$B$100,2,FALSE))</f>
        <v>Koningsdag</v>
      </c>
      <c r="M92" s="14" t="str">
        <f>IF(ISERROR(VLOOKUP(CONCATENATE(DAY($F92),"-",MONTH($F92)),Verjaardagen!$C$2:$C$101,1,FALSE))=TRUE,"",VLOOKUP(CONCATENATE(DAY($F92),"-",MONTH($F92)),Verjaardagen!$C$2:$E$101,3,FALSE))</f>
        <v/>
      </c>
      <c r="N92" s="15" t="str">
        <f>IF(ISERROR(VLOOKUP(F92,'School(vakanties)&amp;Activiteiten'!A$4:A$102,1,FALSE)=TRUE),IF(ISERROR(VLOOKUP(F92,'School(vakanties)&amp;Activiteiten'!B$4:B$102,1,FALSE)=TRUE),IF(O92&gt;0,N91,""),VLOOKUP(F92,'School(vakanties)&amp;Activiteiten'!B$4:C$102,2,FALSE)),VLOOKUP(F92,'School(vakanties)&amp;Activiteiten'!A$4:C$102,3,FALSE))</f>
        <v/>
      </c>
      <c r="O92" s="16">
        <f>IF(ISERROR(VLOOKUP(F92,'School(vakanties)&amp;Activiteiten'!A$4:A$102,1,FALSE)=TRUE),IF(AND(O91&gt;0,O91&lt;999),O91-1,0),VLOOKUP(F92,'School(vakanties)&amp;Activiteiten'!A$4:D$102,4,FALSE))</f>
        <v>0</v>
      </c>
    </row>
    <row r="93" spans="1:15" x14ac:dyDescent="0.25">
      <c r="A93" s="183" t="str">
        <f t="shared" si="4"/>
        <v>--</v>
      </c>
      <c r="B93" s="110">
        <f t="shared" si="5"/>
        <v>17</v>
      </c>
      <c r="C93" s="179" t="str">
        <f>IF(F93="--","--",IF(ISEVEN(B93)=TRUE,SUBSTITUTE(LEFT(VLOOKUP(E93,'Basisgegevens+Uitleg'!$B$19:$D$25,3,),1),0,"--"),SUBSTITUTE(LEFT(VLOOKUP(E93,'Basisgegevens+Uitleg'!$B$19:$C$25,2,),1),0,"--")))</f>
        <v>V</v>
      </c>
      <c r="D93" s="124" t="str">
        <f t="shared" si="6"/>
        <v>V</v>
      </c>
      <c r="E93" s="110" t="str">
        <f t="shared" si="7"/>
        <v>Zondag</v>
      </c>
      <c r="F93" s="138">
        <f>IF(ROW(E93)-5&lt;='Basisgegevens+Uitleg'!$C$2,F92+1,"--")</f>
        <v>45410</v>
      </c>
      <c r="G93" s="86"/>
      <c r="H93" s="82"/>
      <c r="I93" s="82"/>
      <c r="J93" s="87"/>
      <c r="K93" s="108"/>
      <c r="L93" s="18" t="str">
        <f>IF(ISERROR(VLOOKUP($F93,'Speciale dagen&amp;Activiteiten'!$A$3:$A$100,1,FALSE))=TRUE,"",VLOOKUP($F93,'Speciale dagen&amp;Activiteiten'!$A$3:$B$100,2,FALSE))</f>
        <v/>
      </c>
      <c r="M93" s="14" t="str">
        <f>IF(ISERROR(VLOOKUP(CONCATENATE(DAY($F93),"-",MONTH($F93)),Verjaardagen!$C$2:$C$101,1,FALSE))=TRUE,"",VLOOKUP(CONCATENATE(DAY($F93),"-",MONTH($F93)),Verjaardagen!$C$2:$E$101,3,FALSE))</f>
        <v/>
      </c>
      <c r="N93" s="15" t="str">
        <f>IF(ISERROR(VLOOKUP(F93,'School(vakanties)&amp;Activiteiten'!A$4:A$102,1,FALSE)=TRUE),IF(ISERROR(VLOOKUP(F93,'School(vakanties)&amp;Activiteiten'!B$4:B$102,1,FALSE)=TRUE),IF(O93&gt;0,N92,""),VLOOKUP(F93,'School(vakanties)&amp;Activiteiten'!B$4:C$102,2,FALSE)),VLOOKUP(F93,'School(vakanties)&amp;Activiteiten'!A$4:C$102,3,FALSE))</f>
        <v/>
      </c>
      <c r="O93" s="16">
        <f>IF(ISERROR(VLOOKUP(F93,'School(vakanties)&amp;Activiteiten'!A$4:A$102,1,FALSE)=TRUE),IF(AND(O92&gt;0,O92&lt;999),O92-1,0),VLOOKUP(F93,'School(vakanties)&amp;Activiteiten'!A$4:D$102,4,FALSE))</f>
        <v>0</v>
      </c>
    </row>
    <row r="94" spans="1:15" x14ac:dyDescent="0.25">
      <c r="A94" s="183" t="str">
        <f t="shared" si="4"/>
        <v>Goede vrijdag</v>
      </c>
      <c r="B94" s="110">
        <f t="shared" si="5"/>
        <v>18</v>
      </c>
      <c r="C94" s="179" t="str">
        <f>IF(F94="--","--",IF(ISEVEN(B94)=TRUE,SUBSTITUTE(LEFT(VLOOKUP(E94,'Basisgegevens+Uitleg'!$B$19:$D$25,3,),1),0,"--"),SUBSTITUTE(LEFT(VLOOKUP(E94,'Basisgegevens+Uitleg'!$B$19:$C$25,2,),1),0,"--")))</f>
        <v>M</v>
      </c>
      <c r="D94" s="124" t="str">
        <f t="shared" si="6"/>
        <v>M</v>
      </c>
      <c r="E94" s="110" t="str">
        <f t="shared" si="7"/>
        <v>Maandag</v>
      </c>
      <c r="F94" s="138">
        <f>IF(ROW(E94)-5&lt;='Basisgegevens+Uitleg'!$C$2,F93+1,"--")</f>
        <v>45411</v>
      </c>
      <c r="G94" s="86"/>
      <c r="H94" s="82"/>
      <c r="I94" s="82"/>
      <c r="J94" s="87"/>
      <c r="K94" s="108"/>
      <c r="L94" s="18" t="str">
        <f>IF(ISERROR(VLOOKUP($F94,'Speciale dagen&amp;Activiteiten'!$A$3:$A$100,1,FALSE))=TRUE,"",VLOOKUP($F94,'Speciale dagen&amp;Activiteiten'!$A$3:$B$100,2,FALSE))</f>
        <v>Goede vrijdag</v>
      </c>
      <c r="M94" s="14" t="str">
        <f>IF(ISERROR(VLOOKUP(CONCATENATE(DAY($F94),"-",MONTH($F94)),Verjaardagen!$C$2:$C$101,1,FALSE))=TRUE,"",VLOOKUP(CONCATENATE(DAY($F94),"-",MONTH($F94)),Verjaardagen!$C$2:$E$101,3,FALSE))</f>
        <v/>
      </c>
      <c r="N94" s="15" t="str">
        <f>IF(ISERROR(VLOOKUP(F94,'School(vakanties)&amp;Activiteiten'!A$4:A$102,1,FALSE)=TRUE),IF(ISERROR(VLOOKUP(F94,'School(vakanties)&amp;Activiteiten'!B$4:B$102,1,FALSE)=TRUE),IF(O94&gt;0,N93,""),VLOOKUP(F94,'School(vakanties)&amp;Activiteiten'!B$4:C$102,2,FALSE)),VLOOKUP(F94,'School(vakanties)&amp;Activiteiten'!A$4:C$102,3,FALSE))</f>
        <v/>
      </c>
      <c r="O94" s="16">
        <f>IF(ISERROR(VLOOKUP(F94,'School(vakanties)&amp;Activiteiten'!A$4:A$102,1,FALSE)=TRUE),IF(AND(O93&gt;0,O93&lt;999),O93-1,0),VLOOKUP(F94,'School(vakanties)&amp;Activiteiten'!A$4:D$102,4,FALSE))</f>
        <v>0</v>
      </c>
    </row>
    <row r="95" spans="1:15" x14ac:dyDescent="0.25">
      <c r="A95" s="183" t="str">
        <f t="shared" si="4"/>
        <v>--</v>
      </c>
      <c r="B95" s="110">
        <f t="shared" si="5"/>
        <v>18</v>
      </c>
      <c r="C95" s="179" t="str">
        <f>IF(F95="--","--",IF(ISEVEN(B95)=TRUE,SUBSTITUTE(LEFT(VLOOKUP(E95,'Basisgegevens+Uitleg'!$B$19:$D$25,3,),1),0,"--"),SUBSTITUTE(LEFT(VLOOKUP(E95,'Basisgegevens+Uitleg'!$B$19:$C$25,2,),1),0,"--")))</f>
        <v>V</v>
      </c>
      <c r="D95" s="124" t="str">
        <f t="shared" si="6"/>
        <v>V</v>
      </c>
      <c r="E95" s="110" t="str">
        <f t="shared" si="7"/>
        <v>Dinsdag</v>
      </c>
      <c r="F95" s="138">
        <f>IF(ROW(E95)-5&lt;='Basisgegevens+Uitleg'!$C$2,F94+1,"--")</f>
        <v>45412</v>
      </c>
      <c r="G95" s="86"/>
      <c r="H95" s="82"/>
      <c r="I95" s="82"/>
      <c r="J95" s="87"/>
      <c r="K95" s="108"/>
      <c r="L95" s="18" t="str">
        <f>IF(ISERROR(VLOOKUP($F95,'Speciale dagen&amp;Activiteiten'!$A$3:$A$100,1,FALSE))=TRUE,"",VLOOKUP($F95,'Speciale dagen&amp;Activiteiten'!$A$3:$B$100,2,FALSE))</f>
        <v/>
      </c>
      <c r="M95" s="14" t="str">
        <f>IF(ISERROR(VLOOKUP(CONCATENATE(DAY($F95),"-",MONTH($F95)),Verjaardagen!$C$2:$C$101,1,FALSE))=TRUE,"",VLOOKUP(CONCATENATE(DAY($F95),"-",MONTH($F95)),Verjaardagen!$C$2:$E$101,3,FALSE))</f>
        <v/>
      </c>
      <c r="N95" s="15" t="str">
        <f>IF(ISERROR(VLOOKUP(F95,'School(vakanties)&amp;Activiteiten'!A$4:A$102,1,FALSE)=TRUE),IF(ISERROR(VLOOKUP(F95,'School(vakanties)&amp;Activiteiten'!B$4:B$102,1,FALSE)=TRUE),IF(O95&gt;0,N94,""),VLOOKUP(F95,'School(vakanties)&amp;Activiteiten'!B$4:C$102,2,FALSE)),VLOOKUP(F95,'School(vakanties)&amp;Activiteiten'!A$4:C$102,3,FALSE))</f>
        <v/>
      </c>
      <c r="O95" s="16">
        <f>IF(ISERROR(VLOOKUP(F95,'School(vakanties)&amp;Activiteiten'!A$4:A$102,1,FALSE)=TRUE),IF(AND(O94&gt;0,O94&lt;999),O94-1,0),VLOOKUP(F95,'School(vakanties)&amp;Activiteiten'!A$4:D$102,4,FALSE))</f>
        <v>0</v>
      </c>
    </row>
    <row r="96" spans="1:15" x14ac:dyDescent="0.25">
      <c r="A96" s="183" t="str">
        <f t="shared" si="4"/>
        <v>--</v>
      </c>
      <c r="B96" s="110">
        <f t="shared" si="5"/>
        <v>18</v>
      </c>
      <c r="C96" s="179" t="str">
        <f>IF(F96="--","--",IF(ISEVEN(B96)=TRUE,SUBSTITUTE(LEFT(VLOOKUP(E96,'Basisgegevens+Uitleg'!$B$19:$D$25,3,),1),0,"--"),SUBSTITUTE(LEFT(VLOOKUP(E96,'Basisgegevens+Uitleg'!$B$19:$C$25,2,),1),0,"--")))</f>
        <v>V</v>
      </c>
      <c r="D96" s="124" t="str">
        <f t="shared" si="6"/>
        <v>V</v>
      </c>
      <c r="E96" s="110" t="str">
        <f t="shared" si="7"/>
        <v>Woensdag</v>
      </c>
      <c r="F96" s="138">
        <f>IF(ROW(E96)-5&lt;='Basisgegevens+Uitleg'!$C$2,F95+1,"--")</f>
        <v>45413</v>
      </c>
      <c r="G96" s="86"/>
      <c r="H96" s="82"/>
      <c r="I96" s="82"/>
      <c r="J96" s="87"/>
      <c r="K96" s="108"/>
      <c r="L96" s="18" t="str">
        <f>IF(ISERROR(VLOOKUP($F96,'Speciale dagen&amp;Activiteiten'!$A$3:$A$100,1,FALSE))=TRUE,"",VLOOKUP($F96,'Speciale dagen&amp;Activiteiten'!$A$3:$B$100,2,FALSE))</f>
        <v/>
      </c>
      <c r="M96" s="14" t="str">
        <f>IF(ISERROR(VLOOKUP(CONCATENATE(DAY($F96),"-",MONTH($F96)),Verjaardagen!$C$2:$C$101,1,FALSE))=TRUE,"",VLOOKUP(CONCATENATE(DAY($F96),"-",MONTH($F96)),Verjaardagen!$C$2:$E$101,3,FALSE))</f>
        <v/>
      </c>
      <c r="N96" s="15" t="str">
        <f>IF(ISERROR(VLOOKUP(F96,'School(vakanties)&amp;Activiteiten'!A$4:A$102,1,FALSE)=TRUE),IF(ISERROR(VLOOKUP(F96,'School(vakanties)&amp;Activiteiten'!B$4:B$102,1,FALSE)=TRUE),IF(O96&gt;0,N95,""),VLOOKUP(F96,'School(vakanties)&amp;Activiteiten'!B$4:C$102,2,FALSE)),VLOOKUP(F96,'School(vakanties)&amp;Activiteiten'!A$4:C$102,3,FALSE))</f>
        <v/>
      </c>
      <c r="O96" s="16">
        <f>IF(ISERROR(VLOOKUP(F96,'School(vakanties)&amp;Activiteiten'!A$4:A$102,1,FALSE)=TRUE),IF(AND(O95&gt;0,O95&lt;999),O95-1,0),VLOOKUP(F96,'School(vakanties)&amp;Activiteiten'!A$4:D$102,4,FALSE))</f>
        <v>0</v>
      </c>
    </row>
    <row r="97" spans="1:15" x14ac:dyDescent="0.25">
      <c r="A97" s="183" t="str">
        <f t="shared" si="4"/>
        <v>--</v>
      </c>
      <c r="B97" s="110">
        <f t="shared" si="5"/>
        <v>18</v>
      </c>
      <c r="C97" s="179" t="str">
        <f>IF(F97="--","--",IF(ISEVEN(B97)=TRUE,SUBSTITUTE(LEFT(VLOOKUP(E97,'Basisgegevens+Uitleg'!$B$19:$D$25,3,),1),0,"--"),SUBSTITUTE(LEFT(VLOOKUP(E97,'Basisgegevens+Uitleg'!$B$19:$C$25,2,),1),0,"--")))</f>
        <v>V</v>
      </c>
      <c r="D97" s="124" t="str">
        <f t="shared" si="6"/>
        <v>V</v>
      </c>
      <c r="E97" s="110" t="str">
        <f t="shared" si="7"/>
        <v>Donderdag</v>
      </c>
      <c r="F97" s="138">
        <f>IF(ROW(E97)-5&lt;='Basisgegevens+Uitleg'!$C$2,F96+1,"--")</f>
        <v>45414</v>
      </c>
      <c r="G97" s="86"/>
      <c r="H97" s="82"/>
      <c r="I97" s="82"/>
      <c r="J97" s="87"/>
      <c r="K97" s="108"/>
      <c r="L97" s="18" t="str">
        <f>IF(ISERROR(VLOOKUP($F97,'Speciale dagen&amp;Activiteiten'!$A$3:$A$100,1,FALSE))=TRUE,"",VLOOKUP($F97,'Speciale dagen&amp;Activiteiten'!$A$3:$B$100,2,FALSE))</f>
        <v/>
      </c>
      <c r="M97" s="14" t="str">
        <f>IF(ISERROR(VLOOKUP(CONCATENATE(DAY($F97),"-",MONTH($F97)),Verjaardagen!$C$2:$C$101,1,FALSE))=TRUE,"",VLOOKUP(CONCATENATE(DAY($F97),"-",MONTH($F97)),Verjaardagen!$C$2:$E$101,3,FALSE))</f>
        <v/>
      </c>
      <c r="N97" s="15" t="str">
        <f>IF(ISERROR(VLOOKUP(F97,'School(vakanties)&amp;Activiteiten'!A$4:A$102,1,FALSE)=TRUE),IF(ISERROR(VLOOKUP(F97,'School(vakanties)&amp;Activiteiten'!B$4:B$102,1,FALSE)=TRUE),IF(O97&gt;0,N96,""),VLOOKUP(F97,'School(vakanties)&amp;Activiteiten'!B$4:C$102,2,FALSE)),VLOOKUP(F97,'School(vakanties)&amp;Activiteiten'!A$4:C$102,3,FALSE))</f>
        <v/>
      </c>
      <c r="O97" s="16">
        <f>IF(ISERROR(VLOOKUP(F97,'School(vakanties)&amp;Activiteiten'!A$4:A$102,1,FALSE)=TRUE),IF(AND(O96&gt;0,O96&lt;999),O96-1,0),VLOOKUP(F97,'School(vakanties)&amp;Activiteiten'!A$4:D$102,4,FALSE))</f>
        <v>0</v>
      </c>
    </row>
    <row r="98" spans="1:15" x14ac:dyDescent="0.25">
      <c r="A98" s="183" t="str">
        <f t="shared" si="4"/>
        <v>--</v>
      </c>
      <c r="B98" s="110">
        <f t="shared" si="5"/>
        <v>18</v>
      </c>
      <c r="C98" s="179" t="str">
        <f>IF(F98="--","--",IF(ISEVEN(B98)=TRUE,SUBSTITUTE(LEFT(VLOOKUP(E98,'Basisgegevens+Uitleg'!$B$19:$D$25,3,),1),0,"--"),SUBSTITUTE(LEFT(VLOOKUP(E98,'Basisgegevens+Uitleg'!$B$19:$C$25,2,),1),0,"--")))</f>
        <v>V</v>
      </c>
      <c r="D98" s="124" t="str">
        <f t="shared" si="6"/>
        <v>V</v>
      </c>
      <c r="E98" s="110" t="str">
        <f t="shared" si="7"/>
        <v>Vrijdag</v>
      </c>
      <c r="F98" s="138">
        <f>IF(ROW(E98)-5&lt;='Basisgegevens+Uitleg'!$C$2,F97+1,"--")</f>
        <v>45415</v>
      </c>
      <c r="G98" s="86"/>
      <c r="H98" s="82"/>
      <c r="I98" s="82"/>
      <c r="J98" s="87"/>
      <c r="K98" s="108"/>
      <c r="L98" s="18" t="str">
        <f>IF(ISERROR(VLOOKUP($F98,'Speciale dagen&amp;Activiteiten'!$A$3:$A$100,1,FALSE))=TRUE,"",VLOOKUP($F98,'Speciale dagen&amp;Activiteiten'!$A$3:$B$100,2,FALSE))</f>
        <v/>
      </c>
      <c r="M98" s="14" t="str">
        <f>IF(ISERROR(VLOOKUP(CONCATENATE(DAY($F98),"-",MONTH($F98)),Verjaardagen!$C$2:$C$101,1,FALSE))=TRUE,"",VLOOKUP(CONCATENATE(DAY($F98),"-",MONTH($F98)),Verjaardagen!$C$2:$E$101,3,FALSE))</f>
        <v/>
      </c>
      <c r="N98" s="15" t="str">
        <f>IF(ISERROR(VLOOKUP(F98,'School(vakanties)&amp;Activiteiten'!A$4:A$102,1,FALSE)=TRUE),IF(ISERROR(VLOOKUP(F98,'School(vakanties)&amp;Activiteiten'!B$4:B$102,1,FALSE)=TRUE),IF(O98&gt;0,N97,""),VLOOKUP(F98,'School(vakanties)&amp;Activiteiten'!B$4:C$102,2,FALSE)),VLOOKUP(F98,'School(vakanties)&amp;Activiteiten'!A$4:C$102,3,FALSE))</f>
        <v/>
      </c>
      <c r="O98" s="16">
        <f>IF(ISERROR(VLOOKUP(F98,'School(vakanties)&amp;Activiteiten'!A$4:A$102,1,FALSE)=TRUE),IF(AND(O97&gt;0,O97&lt;999),O97-1,0),VLOOKUP(F98,'School(vakanties)&amp;Activiteiten'!A$4:D$102,4,FALSE))</f>
        <v>0</v>
      </c>
    </row>
    <row r="99" spans="1:15" x14ac:dyDescent="0.25">
      <c r="A99" s="183" t="str">
        <f t="shared" si="4"/>
        <v>Dodenherdenking</v>
      </c>
      <c r="B99" s="110">
        <f t="shared" si="5"/>
        <v>18</v>
      </c>
      <c r="C99" s="179" t="str">
        <f>IF(F99="--","--",IF(ISEVEN(B99)=TRUE,SUBSTITUTE(LEFT(VLOOKUP(E99,'Basisgegevens+Uitleg'!$B$19:$D$25,3,),1),0,"--"),SUBSTITUTE(LEFT(VLOOKUP(E99,'Basisgegevens+Uitleg'!$B$19:$C$25,2,),1),0,"--")))</f>
        <v>M</v>
      </c>
      <c r="D99" s="124" t="str">
        <f t="shared" si="6"/>
        <v>M</v>
      </c>
      <c r="E99" s="110" t="str">
        <f t="shared" si="7"/>
        <v>Zaterdag</v>
      </c>
      <c r="F99" s="138">
        <f>IF(ROW(E99)-5&lt;='Basisgegevens+Uitleg'!$C$2,F98+1,"--")</f>
        <v>45416</v>
      </c>
      <c r="G99" s="86"/>
      <c r="H99" s="82"/>
      <c r="I99" s="82"/>
      <c r="J99" s="87"/>
      <c r="K99" s="108"/>
      <c r="L99" s="18" t="str">
        <f>IF(ISERROR(VLOOKUP($F99,'Speciale dagen&amp;Activiteiten'!$A$3:$A$100,1,FALSE))=TRUE,"",VLOOKUP($F99,'Speciale dagen&amp;Activiteiten'!$A$3:$B$100,2,FALSE))</f>
        <v>Dodenherdenking</v>
      </c>
      <c r="M99" s="14" t="str">
        <f>IF(ISERROR(VLOOKUP(CONCATENATE(DAY($F99),"-",MONTH($F99)),Verjaardagen!$C$2:$C$101,1,FALSE))=TRUE,"",VLOOKUP(CONCATENATE(DAY($F99),"-",MONTH($F99)),Verjaardagen!$C$2:$E$101,3,FALSE))</f>
        <v/>
      </c>
      <c r="N99" s="15" t="str">
        <f>IF(ISERROR(VLOOKUP(F99,'School(vakanties)&amp;Activiteiten'!A$4:A$102,1,FALSE)=TRUE),IF(ISERROR(VLOOKUP(F99,'School(vakanties)&amp;Activiteiten'!B$4:B$102,1,FALSE)=TRUE),IF(O99&gt;0,N98,""),VLOOKUP(F99,'School(vakanties)&amp;Activiteiten'!B$4:C$102,2,FALSE)),VLOOKUP(F99,'School(vakanties)&amp;Activiteiten'!A$4:C$102,3,FALSE))</f>
        <v/>
      </c>
      <c r="O99" s="16">
        <f>IF(ISERROR(VLOOKUP(F99,'School(vakanties)&amp;Activiteiten'!A$4:A$102,1,FALSE)=TRUE),IF(AND(O98&gt;0,O98&lt;999),O98-1,0),VLOOKUP(F99,'School(vakanties)&amp;Activiteiten'!A$4:D$102,4,FALSE))</f>
        <v>0</v>
      </c>
    </row>
    <row r="100" spans="1:15" x14ac:dyDescent="0.25">
      <c r="A100" s="183" t="str">
        <f t="shared" si="4"/>
        <v>Bevrijdingsdag</v>
      </c>
      <c r="B100" s="110">
        <f t="shared" si="5"/>
        <v>18</v>
      </c>
      <c r="C100" s="179" t="str">
        <f>IF(F100="--","--",IF(ISEVEN(B100)=TRUE,SUBSTITUTE(LEFT(VLOOKUP(E100,'Basisgegevens+Uitleg'!$B$19:$D$25,3,),1),0,"--"),SUBSTITUTE(LEFT(VLOOKUP(E100,'Basisgegevens+Uitleg'!$B$19:$C$25,2,),1),0,"--")))</f>
        <v>A</v>
      </c>
      <c r="D100" s="124" t="str">
        <f t="shared" si="6"/>
        <v>A</v>
      </c>
      <c r="E100" s="110" t="str">
        <f t="shared" si="7"/>
        <v>Zondag</v>
      </c>
      <c r="F100" s="138">
        <f>IF(ROW(E100)-5&lt;='Basisgegevens+Uitleg'!$C$2,F99+1,"--")</f>
        <v>45417</v>
      </c>
      <c r="G100" s="86"/>
      <c r="H100" s="82"/>
      <c r="I100" s="82"/>
      <c r="J100" s="87"/>
      <c r="K100" s="108"/>
      <c r="L100" s="18" t="str">
        <f>IF(ISERROR(VLOOKUP($F100,'Speciale dagen&amp;Activiteiten'!$A$3:$A$100,1,FALSE))=TRUE,"",VLOOKUP($F100,'Speciale dagen&amp;Activiteiten'!$A$3:$B$100,2,FALSE))</f>
        <v>Bevrijdingsdag</v>
      </c>
      <c r="M100" s="14" t="str">
        <f>IF(ISERROR(VLOOKUP(CONCATENATE(DAY($F100),"-",MONTH($F100)),Verjaardagen!$C$2:$C$101,1,FALSE))=TRUE,"",VLOOKUP(CONCATENATE(DAY($F100),"-",MONTH($F100)),Verjaardagen!$C$2:$E$101,3,FALSE))</f>
        <v/>
      </c>
      <c r="N100" s="15" t="str">
        <f>IF(ISERROR(VLOOKUP(F100,'School(vakanties)&amp;Activiteiten'!A$4:A$102,1,FALSE)=TRUE),IF(ISERROR(VLOOKUP(F100,'School(vakanties)&amp;Activiteiten'!B$4:B$102,1,FALSE)=TRUE),IF(O100&gt;0,N99,""),VLOOKUP(F100,'School(vakanties)&amp;Activiteiten'!B$4:C$102,2,FALSE)),VLOOKUP(F100,'School(vakanties)&amp;Activiteiten'!A$4:C$102,3,FALSE))</f>
        <v/>
      </c>
      <c r="O100" s="16">
        <f>IF(ISERROR(VLOOKUP(F100,'School(vakanties)&amp;Activiteiten'!A$4:A$102,1,FALSE)=TRUE),IF(AND(O99&gt;0,O99&lt;999),O99-1,0),VLOOKUP(F100,'School(vakanties)&amp;Activiteiten'!A$4:D$102,4,FALSE))</f>
        <v>0</v>
      </c>
    </row>
    <row r="101" spans="1:15" x14ac:dyDescent="0.25">
      <c r="A101" s="183" t="str">
        <f t="shared" si="4"/>
        <v>--</v>
      </c>
      <c r="B101" s="110">
        <f t="shared" si="5"/>
        <v>19</v>
      </c>
      <c r="C101" s="179" t="str">
        <f>IF(F101="--","--",IF(ISEVEN(B101)=TRUE,SUBSTITUTE(LEFT(VLOOKUP(E101,'Basisgegevens+Uitleg'!$B$19:$D$25,3,),1),0,"--"),SUBSTITUTE(LEFT(VLOOKUP(E101,'Basisgegevens+Uitleg'!$B$19:$C$25,2,),1),0,"--")))</f>
        <v>V</v>
      </c>
      <c r="D101" s="124" t="str">
        <f t="shared" si="6"/>
        <v>V</v>
      </c>
      <c r="E101" s="110" t="str">
        <f t="shared" si="7"/>
        <v>Maandag</v>
      </c>
      <c r="F101" s="138">
        <f>IF(ROW(E101)-5&lt;='Basisgegevens+Uitleg'!$C$2,F100+1,"--")</f>
        <v>45418</v>
      </c>
      <c r="G101" s="86"/>
      <c r="H101" s="82"/>
      <c r="I101" s="82"/>
      <c r="J101" s="87"/>
      <c r="K101" s="108"/>
      <c r="L101" s="18" t="str">
        <f>IF(ISERROR(VLOOKUP($F101,'Speciale dagen&amp;Activiteiten'!$A$3:$A$100,1,FALSE))=TRUE,"",VLOOKUP($F101,'Speciale dagen&amp;Activiteiten'!$A$3:$B$100,2,FALSE))</f>
        <v/>
      </c>
      <c r="M101" s="14" t="str">
        <f>IF(ISERROR(VLOOKUP(CONCATENATE(DAY($F101),"-",MONTH($F101)),Verjaardagen!$C$2:$C$101,1,FALSE))=TRUE,"",VLOOKUP(CONCATENATE(DAY($F101),"-",MONTH($F101)),Verjaardagen!$C$2:$E$101,3,FALSE))</f>
        <v/>
      </c>
      <c r="N101" s="15" t="str">
        <f>IF(ISERROR(VLOOKUP(F101,'School(vakanties)&amp;Activiteiten'!A$4:A$102,1,FALSE)=TRUE),IF(ISERROR(VLOOKUP(F101,'School(vakanties)&amp;Activiteiten'!B$4:B$102,1,FALSE)=TRUE),IF(O101&gt;0,N100,""),VLOOKUP(F101,'School(vakanties)&amp;Activiteiten'!B$4:C$102,2,FALSE)),VLOOKUP(F101,'School(vakanties)&amp;Activiteiten'!A$4:C$102,3,FALSE))</f>
        <v/>
      </c>
      <c r="O101" s="16">
        <f>IF(ISERROR(VLOOKUP(F101,'School(vakanties)&amp;Activiteiten'!A$4:A$102,1,FALSE)=TRUE),IF(AND(O100&gt;0,O100&lt;999),O100-1,0),VLOOKUP(F101,'School(vakanties)&amp;Activiteiten'!A$4:D$102,4,FALSE))</f>
        <v>0</v>
      </c>
    </row>
    <row r="102" spans="1:15" x14ac:dyDescent="0.25">
      <c r="A102" s="183" t="str">
        <f t="shared" si="4"/>
        <v>--</v>
      </c>
      <c r="B102" s="110">
        <f t="shared" si="5"/>
        <v>19</v>
      </c>
      <c r="C102" s="179" t="str">
        <f>IF(F102="--","--",IF(ISEVEN(B102)=TRUE,SUBSTITUTE(LEFT(VLOOKUP(E102,'Basisgegevens+Uitleg'!$B$19:$D$25,3,),1),0,"--"),SUBSTITUTE(LEFT(VLOOKUP(E102,'Basisgegevens+Uitleg'!$B$19:$C$25,2,),1),0,"--")))</f>
        <v>M</v>
      </c>
      <c r="D102" s="124" t="str">
        <f t="shared" si="6"/>
        <v>M</v>
      </c>
      <c r="E102" s="110" t="str">
        <f t="shared" si="7"/>
        <v>Dinsdag</v>
      </c>
      <c r="F102" s="138">
        <f>IF(ROW(E102)-5&lt;='Basisgegevens+Uitleg'!$C$2,F101+1,"--")</f>
        <v>45419</v>
      </c>
      <c r="G102" s="86"/>
      <c r="H102" s="82"/>
      <c r="I102" s="82"/>
      <c r="J102" s="87"/>
      <c r="K102" s="108"/>
      <c r="L102" s="18" t="str">
        <f>IF(ISERROR(VLOOKUP($F102,'Speciale dagen&amp;Activiteiten'!$A$3:$A$100,1,FALSE))=TRUE,"",VLOOKUP($F102,'Speciale dagen&amp;Activiteiten'!$A$3:$B$100,2,FALSE))</f>
        <v/>
      </c>
      <c r="M102" s="14" t="str">
        <f>IF(ISERROR(VLOOKUP(CONCATENATE(DAY($F102),"-",MONTH($F102)),Verjaardagen!$C$2:$C$101,1,FALSE))=TRUE,"",VLOOKUP(CONCATENATE(DAY($F102),"-",MONTH($F102)),Verjaardagen!$C$2:$E$101,3,FALSE))</f>
        <v/>
      </c>
      <c r="N102" s="15" t="str">
        <f>IF(ISERROR(VLOOKUP(F102,'School(vakanties)&amp;Activiteiten'!A$4:A$102,1,FALSE)=TRUE),IF(ISERROR(VLOOKUP(F102,'School(vakanties)&amp;Activiteiten'!B$4:B$102,1,FALSE)=TRUE),IF(O102&gt;0,N101,""),VLOOKUP(F102,'School(vakanties)&amp;Activiteiten'!B$4:C$102,2,FALSE)),VLOOKUP(F102,'School(vakanties)&amp;Activiteiten'!A$4:C$102,3,FALSE))</f>
        <v/>
      </c>
      <c r="O102" s="16">
        <f>IF(ISERROR(VLOOKUP(F102,'School(vakanties)&amp;Activiteiten'!A$4:A$102,1,FALSE)=TRUE),IF(AND(O101&gt;0,O101&lt;999),O101-1,0),VLOOKUP(F102,'School(vakanties)&amp;Activiteiten'!A$4:D$102,4,FALSE))</f>
        <v>0</v>
      </c>
    </row>
    <row r="103" spans="1:15" x14ac:dyDescent="0.25">
      <c r="A103" s="183" t="str">
        <f t="shared" si="4"/>
        <v>--</v>
      </c>
      <c r="B103" s="110">
        <f t="shared" si="5"/>
        <v>19</v>
      </c>
      <c r="C103" s="179" t="str">
        <f>IF(F103="--","--",IF(ISEVEN(B103)=TRUE,SUBSTITUTE(LEFT(VLOOKUP(E103,'Basisgegevens+Uitleg'!$B$19:$D$25,3,),1),0,"--"),SUBSTITUTE(LEFT(VLOOKUP(E103,'Basisgegevens+Uitleg'!$B$19:$C$25,2,),1),0,"--")))</f>
        <v>M</v>
      </c>
      <c r="D103" s="124" t="str">
        <f t="shared" si="6"/>
        <v>M</v>
      </c>
      <c r="E103" s="110" t="str">
        <f t="shared" si="7"/>
        <v>Woensdag</v>
      </c>
      <c r="F103" s="138">
        <f>IF(ROW(E103)-5&lt;='Basisgegevens+Uitleg'!$C$2,F102+1,"--")</f>
        <v>45420</v>
      </c>
      <c r="G103" s="86"/>
      <c r="H103" s="82"/>
      <c r="I103" s="82"/>
      <c r="J103" s="87"/>
      <c r="K103" s="108"/>
      <c r="L103" s="18" t="str">
        <f>IF(ISERROR(VLOOKUP($F103,'Speciale dagen&amp;Activiteiten'!$A$3:$A$100,1,FALSE))=TRUE,"",VLOOKUP($F103,'Speciale dagen&amp;Activiteiten'!$A$3:$B$100,2,FALSE))</f>
        <v/>
      </c>
      <c r="M103" s="14" t="str">
        <f>IF(ISERROR(VLOOKUP(CONCATENATE(DAY($F103),"-",MONTH($F103)),Verjaardagen!$C$2:$C$101,1,FALSE))=TRUE,"",VLOOKUP(CONCATENATE(DAY($F103),"-",MONTH($F103)),Verjaardagen!$C$2:$E$101,3,FALSE))</f>
        <v/>
      </c>
      <c r="N103" s="15" t="str">
        <f>IF(ISERROR(VLOOKUP(F103,'School(vakanties)&amp;Activiteiten'!A$4:A$102,1,FALSE)=TRUE),IF(ISERROR(VLOOKUP(F103,'School(vakanties)&amp;Activiteiten'!B$4:B$102,1,FALSE)=TRUE),IF(O103&gt;0,N102,""),VLOOKUP(F103,'School(vakanties)&amp;Activiteiten'!B$4:C$102,2,FALSE)),VLOOKUP(F103,'School(vakanties)&amp;Activiteiten'!A$4:C$102,3,FALSE))</f>
        <v/>
      </c>
      <c r="O103" s="16">
        <f>IF(ISERROR(VLOOKUP(F103,'School(vakanties)&amp;Activiteiten'!A$4:A$102,1,FALSE)=TRUE),IF(AND(O102&gt;0,O102&lt;999),O102-1,0),VLOOKUP(F103,'School(vakanties)&amp;Activiteiten'!A$4:D$102,4,FALSE))</f>
        <v>0</v>
      </c>
    </row>
    <row r="104" spans="1:15" x14ac:dyDescent="0.25">
      <c r="A104" s="183" t="str">
        <f t="shared" si="4"/>
        <v>Hemelvaartsdag</v>
      </c>
      <c r="B104" s="110">
        <f t="shared" si="5"/>
        <v>19</v>
      </c>
      <c r="C104" s="179" t="str">
        <f>IF(F104="--","--",IF(ISEVEN(B104)=TRUE,SUBSTITUTE(LEFT(VLOOKUP(E104,'Basisgegevens+Uitleg'!$B$19:$D$25,3,),1),0,"--"),SUBSTITUTE(LEFT(VLOOKUP(E104,'Basisgegevens+Uitleg'!$B$19:$C$25,2,),1),0,"--")))</f>
        <v>M</v>
      </c>
      <c r="D104" s="124" t="str">
        <f t="shared" si="6"/>
        <v>M</v>
      </c>
      <c r="E104" s="110" t="str">
        <f t="shared" si="7"/>
        <v>Donderdag</v>
      </c>
      <c r="F104" s="138">
        <f>IF(ROW(E104)-5&lt;='Basisgegevens+Uitleg'!$C$2,F103+1,"--")</f>
        <v>45421</v>
      </c>
      <c r="G104" s="86"/>
      <c r="H104" s="82"/>
      <c r="I104" s="82"/>
      <c r="J104" s="87"/>
      <c r="K104" s="108"/>
      <c r="L104" s="18" t="str">
        <f>IF(ISERROR(VLOOKUP($F104,'Speciale dagen&amp;Activiteiten'!$A$3:$A$100,1,FALSE))=TRUE,"",VLOOKUP($F104,'Speciale dagen&amp;Activiteiten'!$A$3:$B$100,2,FALSE))</f>
        <v>Hemelvaartsdag</v>
      </c>
      <c r="M104" s="14" t="str">
        <f>IF(ISERROR(VLOOKUP(CONCATENATE(DAY($F104),"-",MONTH($F104)),Verjaardagen!$C$2:$C$101,1,FALSE))=TRUE,"",VLOOKUP(CONCATENATE(DAY($F104),"-",MONTH($F104)),Verjaardagen!$C$2:$E$101,3,FALSE))</f>
        <v/>
      </c>
      <c r="N104" s="15" t="str">
        <f>IF(ISERROR(VLOOKUP(F104,'School(vakanties)&amp;Activiteiten'!A$4:A$102,1,FALSE)=TRUE),IF(ISERROR(VLOOKUP(F104,'School(vakanties)&amp;Activiteiten'!B$4:B$102,1,FALSE)=TRUE),IF(O104&gt;0,N103,""),VLOOKUP(F104,'School(vakanties)&amp;Activiteiten'!B$4:C$102,2,FALSE)),VLOOKUP(F104,'School(vakanties)&amp;Activiteiten'!A$4:C$102,3,FALSE))</f>
        <v/>
      </c>
      <c r="O104" s="16">
        <f>IF(ISERROR(VLOOKUP(F104,'School(vakanties)&amp;Activiteiten'!A$4:A$102,1,FALSE)=TRUE),IF(AND(O103&gt;0,O103&lt;999),O103-1,0),VLOOKUP(F104,'School(vakanties)&amp;Activiteiten'!A$4:D$102,4,FALSE))</f>
        <v>0</v>
      </c>
    </row>
    <row r="105" spans="1:15" x14ac:dyDescent="0.25">
      <c r="A105" s="183" t="str">
        <f t="shared" si="4"/>
        <v>--</v>
      </c>
      <c r="B105" s="110">
        <f t="shared" si="5"/>
        <v>19</v>
      </c>
      <c r="C105" s="179" t="str">
        <f>IF(F105="--","--",IF(ISEVEN(B105)=TRUE,SUBSTITUTE(LEFT(VLOOKUP(E105,'Basisgegevens+Uitleg'!$B$19:$D$25,3,),1),0,"--"),SUBSTITUTE(LEFT(VLOOKUP(E105,'Basisgegevens+Uitleg'!$B$19:$C$25,2,),1),0,"--")))</f>
        <v>M</v>
      </c>
      <c r="D105" s="124" t="str">
        <f t="shared" si="6"/>
        <v>M</v>
      </c>
      <c r="E105" s="110" t="str">
        <f t="shared" si="7"/>
        <v>Vrijdag</v>
      </c>
      <c r="F105" s="138">
        <f>IF(ROW(E105)-5&lt;='Basisgegevens+Uitleg'!$C$2,F104+1,"--")</f>
        <v>45422</v>
      </c>
      <c r="G105" s="86"/>
      <c r="H105" s="82"/>
      <c r="I105" s="82"/>
      <c r="J105" s="87"/>
      <c r="K105" s="108"/>
      <c r="L105" s="18" t="str">
        <f>IF(ISERROR(VLOOKUP($F105,'Speciale dagen&amp;Activiteiten'!$A$3:$A$100,1,FALSE))=TRUE,"",VLOOKUP($F105,'Speciale dagen&amp;Activiteiten'!$A$3:$B$100,2,FALSE))</f>
        <v/>
      </c>
      <c r="M105" s="14" t="str">
        <f>IF(ISERROR(VLOOKUP(CONCATENATE(DAY($F105),"-",MONTH($F105)),Verjaardagen!$C$2:$C$101,1,FALSE))=TRUE,"",VLOOKUP(CONCATENATE(DAY($F105),"-",MONTH($F105)),Verjaardagen!$C$2:$E$101,3,FALSE))</f>
        <v/>
      </c>
      <c r="N105" s="15" t="str">
        <f>IF(ISERROR(VLOOKUP(F105,'School(vakanties)&amp;Activiteiten'!A$4:A$102,1,FALSE)=TRUE),IF(ISERROR(VLOOKUP(F105,'School(vakanties)&amp;Activiteiten'!B$4:B$102,1,FALSE)=TRUE),IF(O105&gt;0,N104,""),VLOOKUP(F105,'School(vakanties)&amp;Activiteiten'!B$4:C$102,2,FALSE)),VLOOKUP(F105,'School(vakanties)&amp;Activiteiten'!A$4:C$102,3,FALSE))</f>
        <v/>
      </c>
      <c r="O105" s="16">
        <f>IF(ISERROR(VLOOKUP(F105,'School(vakanties)&amp;Activiteiten'!A$4:A$102,1,FALSE)=TRUE),IF(AND(O104&gt;0,O104&lt;999),O104-1,0),VLOOKUP(F105,'School(vakanties)&amp;Activiteiten'!A$4:D$102,4,FALSE))</f>
        <v>0</v>
      </c>
    </row>
    <row r="106" spans="1:15" x14ac:dyDescent="0.25">
      <c r="A106" s="183" t="str">
        <f t="shared" si="4"/>
        <v>--</v>
      </c>
      <c r="B106" s="110">
        <f t="shared" si="5"/>
        <v>19</v>
      </c>
      <c r="C106" s="179" t="str">
        <f>IF(F106="--","--",IF(ISEVEN(B106)=TRUE,SUBSTITUTE(LEFT(VLOOKUP(E106,'Basisgegevens+Uitleg'!$B$19:$D$25,3,),1),0,"--"),SUBSTITUTE(LEFT(VLOOKUP(E106,'Basisgegevens+Uitleg'!$B$19:$C$25,2,),1),0,"--")))</f>
        <v>A</v>
      </c>
      <c r="D106" s="124" t="str">
        <f t="shared" si="6"/>
        <v>A</v>
      </c>
      <c r="E106" s="110" t="str">
        <f t="shared" si="7"/>
        <v>Zaterdag</v>
      </c>
      <c r="F106" s="138">
        <f>IF(ROW(E106)-5&lt;='Basisgegevens+Uitleg'!$C$2,F105+1,"--")</f>
        <v>45423</v>
      </c>
      <c r="G106" s="86"/>
      <c r="H106" s="82"/>
      <c r="I106" s="82"/>
      <c r="J106" s="87"/>
      <c r="K106" s="108"/>
      <c r="L106" s="18" t="str">
        <f>IF(ISERROR(VLOOKUP($F106,'Speciale dagen&amp;Activiteiten'!$A$3:$A$100,1,FALSE))=TRUE,"",VLOOKUP($F106,'Speciale dagen&amp;Activiteiten'!$A$3:$B$100,2,FALSE))</f>
        <v/>
      </c>
      <c r="M106" s="14" t="str">
        <f>IF(ISERROR(VLOOKUP(CONCATENATE(DAY($F106),"-",MONTH($F106)),Verjaardagen!$C$2:$C$101,1,FALSE))=TRUE,"",VLOOKUP(CONCATENATE(DAY($F106),"-",MONTH($F106)),Verjaardagen!$C$2:$E$101,3,FALSE))</f>
        <v/>
      </c>
      <c r="N106" s="15" t="str">
        <f>IF(ISERROR(VLOOKUP(F106,'School(vakanties)&amp;Activiteiten'!A$4:A$102,1,FALSE)=TRUE),IF(ISERROR(VLOOKUP(F106,'School(vakanties)&amp;Activiteiten'!B$4:B$102,1,FALSE)=TRUE),IF(O106&gt;0,N105,""),VLOOKUP(F106,'School(vakanties)&amp;Activiteiten'!B$4:C$102,2,FALSE)),VLOOKUP(F106,'School(vakanties)&amp;Activiteiten'!A$4:C$102,3,FALSE))</f>
        <v/>
      </c>
      <c r="O106" s="16">
        <f>IF(ISERROR(VLOOKUP(F106,'School(vakanties)&amp;Activiteiten'!A$4:A$102,1,FALSE)=TRUE),IF(AND(O105&gt;0,O105&lt;999),O105-1,0),VLOOKUP(F106,'School(vakanties)&amp;Activiteiten'!A$4:D$102,4,FALSE))</f>
        <v>0</v>
      </c>
    </row>
    <row r="107" spans="1:15" x14ac:dyDescent="0.25">
      <c r="A107" s="183" t="str">
        <f t="shared" si="4"/>
        <v>Moederdag</v>
      </c>
      <c r="B107" s="110">
        <f t="shared" si="5"/>
        <v>19</v>
      </c>
      <c r="C107" s="179" t="str">
        <f>IF(F107="--","--",IF(ISEVEN(B107)=TRUE,SUBSTITUTE(LEFT(VLOOKUP(E107,'Basisgegevens+Uitleg'!$B$19:$D$25,3,),1),0,"--"),SUBSTITUTE(LEFT(VLOOKUP(E107,'Basisgegevens+Uitleg'!$B$19:$C$25,2,),1),0,"--")))</f>
        <v>V</v>
      </c>
      <c r="D107" s="124" t="str">
        <f t="shared" si="6"/>
        <v>V</v>
      </c>
      <c r="E107" s="110" t="str">
        <f t="shared" si="7"/>
        <v>Zondag</v>
      </c>
      <c r="F107" s="138">
        <f>IF(ROW(E107)-5&lt;='Basisgegevens+Uitleg'!$C$2,F106+1,"--")</f>
        <v>45424</v>
      </c>
      <c r="G107" s="86"/>
      <c r="H107" s="82"/>
      <c r="I107" s="82"/>
      <c r="J107" s="87"/>
      <c r="K107" s="108"/>
      <c r="L107" s="18" t="str">
        <f>IF(ISERROR(VLOOKUP($F107,'Speciale dagen&amp;Activiteiten'!$A$3:$A$100,1,FALSE))=TRUE,"",VLOOKUP($F107,'Speciale dagen&amp;Activiteiten'!$A$3:$B$100,2,FALSE))</f>
        <v>Moederdag</v>
      </c>
      <c r="M107" s="14" t="str">
        <f>IF(ISERROR(VLOOKUP(CONCATENATE(DAY($F107),"-",MONTH($F107)),Verjaardagen!$C$2:$C$101,1,FALSE))=TRUE,"",VLOOKUP(CONCATENATE(DAY($F107),"-",MONTH($F107)),Verjaardagen!$C$2:$E$101,3,FALSE))</f>
        <v/>
      </c>
      <c r="N107" s="15" t="str">
        <f>IF(ISERROR(VLOOKUP(F107,'School(vakanties)&amp;Activiteiten'!A$4:A$102,1,FALSE)=TRUE),IF(ISERROR(VLOOKUP(F107,'School(vakanties)&amp;Activiteiten'!B$4:B$102,1,FALSE)=TRUE),IF(O107&gt;0,N106,""),VLOOKUP(F107,'School(vakanties)&amp;Activiteiten'!B$4:C$102,2,FALSE)),VLOOKUP(F107,'School(vakanties)&amp;Activiteiten'!A$4:C$102,3,FALSE))</f>
        <v/>
      </c>
      <c r="O107" s="16">
        <f>IF(ISERROR(VLOOKUP(F107,'School(vakanties)&amp;Activiteiten'!A$4:A$102,1,FALSE)=TRUE),IF(AND(O106&gt;0,O106&lt;999),O106-1,0),VLOOKUP(F107,'School(vakanties)&amp;Activiteiten'!A$4:D$102,4,FALSE))</f>
        <v>0</v>
      </c>
    </row>
    <row r="108" spans="1:15" x14ac:dyDescent="0.25">
      <c r="A108" s="183" t="str">
        <f t="shared" si="4"/>
        <v>--</v>
      </c>
      <c r="B108" s="110">
        <f t="shared" si="5"/>
        <v>20</v>
      </c>
      <c r="C108" s="179" t="str">
        <f>IF(F108="--","--",IF(ISEVEN(B108)=TRUE,SUBSTITUTE(LEFT(VLOOKUP(E108,'Basisgegevens+Uitleg'!$B$19:$D$25,3,),1),0,"--"),SUBSTITUTE(LEFT(VLOOKUP(E108,'Basisgegevens+Uitleg'!$B$19:$C$25,2,),1),0,"--")))</f>
        <v>M</v>
      </c>
      <c r="D108" s="124" t="str">
        <f t="shared" si="6"/>
        <v>M</v>
      </c>
      <c r="E108" s="110" t="str">
        <f t="shared" si="7"/>
        <v>Maandag</v>
      </c>
      <c r="F108" s="138">
        <f>IF(ROW(E108)-5&lt;='Basisgegevens+Uitleg'!$C$2,F107+1,"--")</f>
        <v>45425</v>
      </c>
      <c r="G108" s="86"/>
      <c r="H108" s="82"/>
      <c r="I108" s="82"/>
      <c r="J108" s="87"/>
      <c r="K108" s="108"/>
      <c r="L108" s="18" t="str">
        <f>IF(ISERROR(VLOOKUP($F108,'Speciale dagen&amp;Activiteiten'!$A$3:$A$100,1,FALSE))=TRUE,"",VLOOKUP($F108,'Speciale dagen&amp;Activiteiten'!$A$3:$B$100,2,FALSE))</f>
        <v/>
      </c>
      <c r="M108" s="14" t="str">
        <f>IF(ISERROR(VLOOKUP(CONCATENATE(DAY($F108),"-",MONTH($F108)),Verjaardagen!$C$2:$C$101,1,FALSE))=TRUE,"",VLOOKUP(CONCATENATE(DAY($F108),"-",MONTH($F108)),Verjaardagen!$C$2:$E$101,3,FALSE))</f>
        <v/>
      </c>
      <c r="N108" s="15" t="str">
        <f>IF(ISERROR(VLOOKUP(F108,'School(vakanties)&amp;Activiteiten'!A$4:A$102,1,FALSE)=TRUE),IF(ISERROR(VLOOKUP(F108,'School(vakanties)&amp;Activiteiten'!B$4:B$102,1,FALSE)=TRUE),IF(O108&gt;0,N107,""),VLOOKUP(F108,'School(vakanties)&amp;Activiteiten'!B$4:C$102,2,FALSE)),VLOOKUP(F108,'School(vakanties)&amp;Activiteiten'!A$4:C$102,3,FALSE))</f>
        <v/>
      </c>
      <c r="O108" s="16">
        <f>IF(ISERROR(VLOOKUP(F108,'School(vakanties)&amp;Activiteiten'!A$4:A$102,1,FALSE)=TRUE),IF(AND(O107&gt;0,O107&lt;999),O107-1,0),VLOOKUP(F108,'School(vakanties)&amp;Activiteiten'!A$4:D$102,4,FALSE))</f>
        <v>0</v>
      </c>
    </row>
    <row r="109" spans="1:15" x14ac:dyDescent="0.25">
      <c r="A109" s="183" t="str">
        <f t="shared" si="4"/>
        <v>--</v>
      </c>
      <c r="B109" s="110">
        <f t="shared" si="5"/>
        <v>20</v>
      </c>
      <c r="C109" s="179" t="str">
        <f>IF(F109="--","--",IF(ISEVEN(B109)=TRUE,SUBSTITUTE(LEFT(VLOOKUP(E109,'Basisgegevens+Uitleg'!$B$19:$D$25,3,),1),0,"--"),SUBSTITUTE(LEFT(VLOOKUP(E109,'Basisgegevens+Uitleg'!$B$19:$C$25,2,),1),0,"--")))</f>
        <v>V</v>
      </c>
      <c r="D109" s="124" t="str">
        <f t="shared" si="6"/>
        <v>V</v>
      </c>
      <c r="E109" s="110" t="str">
        <f t="shared" si="7"/>
        <v>Dinsdag</v>
      </c>
      <c r="F109" s="138">
        <f>IF(ROW(E109)-5&lt;='Basisgegevens+Uitleg'!$C$2,F108+1,"--")</f>
        <v>45426</v>
      </c>
      <c r="G109" s="86"/>
      <c r="H109" s="82"/>
      <c r="I109" s="82"/>
      <c r="J109" s="87"/>
      <c r="K109" s="108"/>
      <c r="L109" s="18" t="str">
        <f>IF(ISERROR(VLOOKUP($F109,'Speciale dagen&amp;Activiteiten'!$A$3:$A$100,1,FALSE))=TRUE,"",VLOOKUP($F109,'Speciale dagen&amp;Activiteiten'!$A$3:$B$100,2,FALSE))</f>
        <v/>
      </c>
      <c r="M109" s="14" t="str">
        <f>IF(ISERROR(VLOOKUP(CONCATENATE(DAY($F109),"-",MONTH($F109)),Verjaardagen!$C$2:$C$101,1,FALSE))=TRUE,"",VLOOKUP(CONCATENATE(DAY($F109),"-",MONTH($F109)),Verjaardagen!$C$2:$E$101,3,FALSE))</f>
        <v/>
      </c>
      <c r="N109" s="15" t="str">
        <f>IF(ISERROR(VLOOKUP(F109,'School(vakanties)&amp;Activiteiten'!A$4:A$102,1,FALSE)=TRUE),IF(ISERROR(VLOOKUP(F109,'School(vakanties)&amp;Activiteiten'!B$4:B$102,1,FALSE)=TRUE),IF(O109&gt;0,N108,""),VLOOKUP(F109,'School(vakanties)&amp;Activiteiten'!B$4:C$102,2,FALSE)),VLOOKUP(F109,'School(vakanties)&amp;Activiteiten'!A$4:C$102,3,FALSE))</f>
        <v/>
      </c>
      <c r="O109" s="16">
        <f>IF(ISERROR(VLOOKUP(F109,'School(vakanties)&amp;Activiteiten'!A$4:A$102,1,FALSE)=TRUE),IF(AND(O108&gt;0,O108&lt;999),O108-1,0),VLOOKUP(F109,'School(vakanties)&amp;Activiteiten'!A$4:D$102,4,FALSE))</f>
        <v>0</v>
      </c>
    </row>
    <row r="110" spans="1:15" x14ac:dyDescent="0.25">
      <c r="A110" s="183" t="str">
        <f t="shared" si="4"/>
        <v>--</v>
      </c>
      <c r="B110" s="110">
        <f t="shared" si="5"/>
        <v>20</v>
      </c>
      <c r="C110" s="179" t="str">
        <f>IF(F110="--","--",IF(ISEVEN(B110)=TRUE,SUBSTITUTE(LEFT(VLOOKUP(E110,'Basisgegevens+Uitleg'!$B$19:$D$25,3,),1),0,"--"),SUBSTITUTE(LEFT(VLOOKUP(E110,'Basisgegevens+Uitleg'!$B$19:$C$25,2,),1),0,"--")))</f>
        <v>V</v>
      </c>
      <c r="D110" s="124" t="str">
        <f t="shared" si="6"/>
        <v>V</v>
      </c>
      <c r="E110" s="110" t="str">
        <f t="shared" si="7"/>
        <v>Woensdag</v>
      </c>
      <c r="F110" s="138">
        <f>IF(ROW(E110)-5&lt;='Basisgegevens+Uitleg'!$C$2,F109+1,"--")</f>
        <v>45427</v>
      </c>
      <c r="G110" s="86"/>
      <c r="H110" s="82"/>
      <c r="I110" s="82"/>
      <c r="J110" s="87"/>
      <c r="K110" s="108"/>
      <c r="L110" s="18" t="str">
        <f>IF(ISERROR(VLOOKUP($F110,'Speciale dagen&amp;Activiteiten'!$A$3:$A$100,1,FALSE))=TRUE,"",VLOOKUP($F110,'Speciale dagen&amp;Activiteiten'!$A$3:$B$100,2,FALSE))</f>
        <v/>
      </c>
      <c r="M110" s="14" t="str">
        <f>IF(ISERROR(VLOOKUP(CONCATENATE(DAY($F110),"-",MONTH($F110)),Verjaardagen!$C$2:$C$101,1,FALSE))=TRUE,"",VLOOKUP(CONCATENATE(DAY($F110),"-",MONTH($F110)),Verjaardagen!$C$2:$E$101,3,FALSE))</f>
        <v/>
      </c>
      <c r="N110" s="15" t="str">
        <f>IF(ISERROR(VLOOKUP(F110,'School(vakanties)&amp;Activiteiten'!A$4:A$102,1,FALSE)=TRUE),IF(ISERROR(VLOOKUP(F110,'School(vakanties)&amp;Activiteiten'!B$4:B$102,1,FALSE)=TRUE),IF(O110&gt;0,N109,""),VLOOKUP(F110,'School(vakanties)&amp;Activiteiten'!B$4:C$102,2,FALSE)),VLOOKUP(F110,'School(vakanties)&amp;Activiteiten'!A$4:C$102,3,FALSE))</f>
        <v/>
      </c>
      <c r="O110" s="16">
        <f>IF(ISERROR(VLOOKUP(F110,'School(vakanties)&amp;Activiteiten'!A$4:A$102,1,FALSE)=TRUE),IF(AND(O109&gt;0,O109&lt;999),O109-1,0),VLOOKUP(F110,'School(vakanties)&amp;Activiteiten'!A$4:D$102,4,FALSE))</f>
        <v>0</v>
      </c>
    </row>
    <row r="111" spans="1:15" x14ac:dyDescent="0.25">
      <c r="A111" s="183" t="str">
        <f t="shared" si="4"/>
        <v>--</v>
      </c>
      <c r="B111" s="110">
        <f t="shared" si="5"/>
        <v>20</v>
      </c>
      <c r="C111" s="179" t="str">
        <f>IF(F111="--","--",IF(ISEVEN(B111)=TRUE,SUBSTITUTE(LEFT(VLOOKUP(E111,'Basisgegevens+Uitleg'!$B$19:$D$25,3,),1),0,"--"),SUBSTITUTE(LEFT(VLOOKUP(E111,'Basisgegevens+Uitleg'!$B$19:$C$25,2,),1),0,"--")))</f>
        <v>V</v>
      </c>
      <c r="D111" s="124" t="str">
        <f t="shared" si="6"/>
        <v>V</v>
      </c>
      <c r="E111" s="110" t="str">
        <f t="shared" si="7"/>
        <v>Donderdag</v>
      </c>
      <c r="F111" s="138">
        <f>IF(ROW(E111)-5&lt;='Basisgegevens+Uitleg'!$C$2,F110+1,"--")</f>
        <v>45428</v>
      </c>
      <c r="G111" s="86"/>
      <c r="H111" s="82"/>
      <c r="I111" s="82"/>
      <c r="J111" s="87"/>
      <c r="K111" s="108"/>
      <c r="L111" s="18" t="str">
        <f>IF(ISERROR(VLOOKUP($F111,'Speciale dagen&amp;Activiteiten'!$A$3:$A$100,1,FALSE))=TRUE,"",VLOOKUP($F111,'Speciale dagen&amp;Activiteiten'!$A$3:$B$100,2,FALSE))</f>
        <v/>
      </c>
      <c r="M111" s="14" t="str">
        <f>IF(ISERROR(VLOOKUP(CONCATENATE(DAY($F111),"-",MONTH($F111)),Verjaardagen!$C$2:$C$101,1,FALSE))=TRUE,"",VLOOKUP(CONCATENATE(DAY($F111),"-",MONTH($F111)),Verjaardagen!$C$2:$E$101,3,FALSE))</f>
        <v/>
      </c>
      <c r="N111" s="15" t="str">
        <f>IF(ISERROR(VLOOKUP(F111,'School(vakanties)&amp;Activiteiten'!A$4:A$102,1,FALSE)=TRUE),IF(ISERROR(VLOOKUP(F111,'School(vakanties)&amp;Activiteiten'!B$4:B$102,1,FALSE)=TRUE),IF(O111&gt;0,N110,""),VLOOKUP(F111,'School(vakanties)&amp;Activiteiten'!B$4:C$102,2,FALSE)),VLOOKUP(F111,'School(vakanties)&amp;Activiteiten'!A$4:C$102,3,FALSE))</f>
        <v/>
      </c>
      <c r="O111" s="16">
        <f>IF(ISERROR(VLOOKUP(F111,'School(vakanties)&amp;Activiteiten'!A$4:A$102,1,FALSE)=TRUE),IF(AND(O110&gt;0,O110&lt;999),O110-1,0),VLOOKUP(F111,'School(vakanties)&amp;Activiteiten'!A$4:D$102,4,FALSE))</f>
        <v>0</v>
      </c>
    </row>
    <row r="112" spans="1:15" x14ac:dyDescent="0.25">
      <c r="A112" s="183" t="str">
        <f t="shared" si="4"/>
        <v>--</v>
      </c>
      <c r="B112" s="110">
        <f t="shared" si="5"/>
        <v>20</v>
      </c>
      <c r="C112" s="179" t="str">
        <f>IF(F112="--","--",IF(ISEVEN(B112)=TRUE,SUBSTITUTE(LEFT(VLOOKUP(E112,'Basisgegevens+Uitleg'!$B$19:$D$25,3,),1),0,"--"),SUBSTITUTE(LEFT(VLOOKUP(E112,'Basisgegevens+Uitleg'!$B$19:$C$25,2,),1),0,"--")))</f>
        <v>V</v>
      </c>
      <c r="D112" s="124" t="str">
        <f t="shared" si="6"/>
        <v>V</v>
      </c>
      <c r="E112" s="110" t="str">
        <f t="shared" si="7"/>
        <v>Vrijdag</v>
      </c>
      <c r="F112" s="138">
        <f>IF(ROW(E112)-5&lt;='Basisgegevens+Uitleg'!$C$2,F111+1,"--")</f>
        <v>45429</v>
      </c>
      <c r="G112" s="86"/>
      <c r="H112" s="82"/>
      <c r="I112" s="82"/>
      <c r="J112" s="87"/>
      <c r="K112" s="108"/>
      <c r="L112" s="18" t="str">
        <f>IF(ISERROR(VLOOKUP($F112,'Speciale dagen&amp;Activiteiten'!$A$3:$A$100,1,FALSE))=TRUE,"",VLOOKUP($F112,'Speciale dagen&amp;Activiteiten'!$A$3:$B$100,2,FALSE))</f>
        <v/>
      </c>
      <c r="M112" s="14" t="str">
        <f>IF(ISERROR(VLOOKUP(CONCATENATE(DAY($F112),"-",MONTH($F112)),Verjaardagen!$C$2:$C$101,1,FALSE))=TRUE,"",VLOOKUP(CONCATENATE(DAY($F112),"-",MONTH($F112)),Verjaardagen!$C$2:$E$101,3,FALSE))</f>
        <v/>
      </c>
      <c r="N112" s="15" t="str">
        <f>IF(ISERROR(VLOOKUP(F112,'School(vakanties)&amp;Activiteiten'!A$4:A$102,1,FALSE)=TRUE),IF(ISERROR(VLOOKUP(F112,'School(vakanties)&amp;Activiteiten'!B$4:B$102,1,FALSE)=TRUE),IF(O112&gt;0,N111,""),VLOOKUP(F112,'School(vakanties)&amp;Activiteiten'!B$4:C$102,2,FALSE)),VLOOKUP(F112,'School(vakanties)&amp;Activiteiten'!A$4:C$102,3,FALSE))</f>
        <v/>
      </c>
      <c r="O112" s="16">
        <f>IF(ISERROR(VLOOKUP(F112,'School(vakanties)&amp;Activiteiten'!A$4:A$102,1,FALSE)=TRUE),IF(AND(O111&gt;0,O111&lt;999),O111-1,0),VLOOKUP(F112,'School(vakanties)&amp;Activiteiten'!A$4:D$102,4,FALSE))</f>
        <v>0</v>
      </c>
    </row>
    <row r="113" spans="1:15" x14ac:dyDescent="0.25">
      <c r="A113" s="183" t="str">
        <f t="shared" si="4"/>
        <v>--</v>
      </c>
      <c r="B113" s="110">
        <f t="shared" si="5"/>
        <v>20</v>
      </c>
      <c r="C113" s="179" t="str">
        <f>IF(F113="--","--",IF(ISEVEN(B113)=TRUE,SUBSTITUTE(LEFT(VLOOKUP(E113,'Basisgegevens+Uitleg'!$B$19:$D$25,3,),1),0,"--"),SUBSTITUTE(LEFT(VLOOKUP(E113,'Basisgegevens+Uitleg'!$B$19:$C$25,2,),1),0,"--")))</f>
        <v>M</v>
      </c>
      <c r="D113" s="124" t="str">
        <f t="shared" si="6"/>
        <v>M</v>
      </c>
      <c r="E113" s="110" t="str">
        <f t="shared" si="7"/>
        <v>Zaterdag</v>
      </c>
      <c r="F113" s="138">
        <f>IF(ROW(E113)-5&lt;='Basisgegevens+Uitleg'!$C$2,F112+1,"--")</f>
        <v>45430</v>
      </c>
      <c r="G113" s="86"/>
      <c r="H113" s="82"/>
      <c r="I113" s="82"/>
      <c r="J113" s="87"/>
      <c r="K113" s="108"/>
      <c r="L113" s="18" t="str">
        <f>IF(ISERROR(VLOOKUP($F113,'Speciale dagen&amp;Activiteiten'!$A$3:$A$100,1,FALSE))=TRUE,"",VLOOKUP($F113,'Speciale dagen&amp;Activiteiten'!$A$3:$B$100,2,FALSE))</f>
        <v/>
      </c>
      <c r="M113" s="14" t="str">
        <f>IF(ISERROR(VLOOKUP(CONCATENATE(DAY($F113),"-",MONTH($F113)),Verjaardagen!$C$2:$C$101,1,FALSE))=TRUE,"",VLOOKUP(CONCATENATE(DAY($F113),"-",MONTH($F113)),Verjaardagen!$C$2:$E$101,3,FALSE))</f>
        <v/>
      </c>
      <c r="N113" s="15" t="str">
        <f>IF(ISERROR(VLOOKUP(F113,'School(vakanties)&amp;Activiteiten'!A$4:A$102,1,FALSE)=TRUE),IF(ISERROR(VLOOKUP(F113,'School(vakanties)&amp;Activiteiten'!B$4:B$102,1,FALSE)=TRUE),IF(O113&gt;0,N112,""),VLOOKUP(F113,'School(vakanties)&amp;Activiteiten'!B$4:C$102,2,FALSE)),VLOOKUP(F113,'School(vakanties)&amp;Activiteiten'!A$4:C$102,3,FALSE))</f>
        <v/>
      </c>
      <c r="O113" s="16">
        <f>IF(ISERROR(VLOOKUP(F113,'School(vakanties)&amp;Activiteiten'!A$4:A$102,1,FALSE)=TRUE),IF(AND(O112&gt;0,O112&lt;999),O112-1,0),VLOOKUP(F113,'School(vakanties)&amp;Activiteiten'!A$4:D$102,4,FALSE))</f>
        <v>0</v>
      </c>
    </row>
    <row r="114" spans="1:15" x14ac:dyDescent="0.25">
      <c r="A114" s="183" t="str">
        <f t="shared" si="4"/>
        <v>1e Pinkstedag</v>
      </c>
      <c r="B114" s="110">
        <f t="shared" si="5"/>
        <v>20</v>
      </c>
      <c r="C114" s="179" t="str">
        <f>IF(F114="--","--",IF(ISEVEN(B114)=TRUE,SUBSTITUTE(LEFT(VLOOKUP(E114,'Basisgegevens+Uitleg'!$B$19:$D$25,3,),1),0,"--"),SUBSTITUTE(LEFT(VLOOKUP(E114,'Basisgegevens+Uitleg'!$B$19:$C$25,2,),1),0,"--")))</f>
        <v>A</v>
      </c>
      <c r="D114" s="124" t="str">
        <f t="shared" si="6"/>
        <v>A</v>
      </c>
      <c r="E114" s="110" t="str">
        <f t="shared" si="7"/>
        <v>Zondag</v>
      </c>
      <c r="F114" s="138">
        <f>IF(ROW(E114)-5&lt;='Basisgegevens+Uitleg'!$C$2,F113+1,"--")</f>
        <v>45431</v>
      </c>
      <c r="G114" s="86"/>
      <c r="H114" s="82"/>
      <c r="I114" s="82"/>
      <c r="J114" s="87"/>
      <c r="K114" s="108"/>
      <c r="L114" s="18" t="str">
        <f>IF(ISERROR(VLOOKUP($F114,'Speciale dagen&amp;Activiteiten'!$A$3:$A$100,1,FALSE))=TRUE,"",VLOOKUP($F114,'Speciale dagen&amp;Activiteiten'!$A$3:$B$100,2,FALSE))</f>
        <v>1e Pinkstedag</v>
      </c>
      <c r="M114" s="14" t="str">
        <f>IF(ISERROR(VLOOKUP(CONCATENATE(DAY($F114),"-",MONTH($F114)),Verjaardagen!$C$2:$C$101,1,FALSE))=TRUE,"",VLOOKUP(CONCATENATE(DAY($F114),"-",MONTH($F114)),Verjaardagen!$C$2:$E$101,3,FALSE))</f>
        <v/>
      </c>
      <c r="N114" s="15" t="str">
        <f>IF(ISERROR(VLOOKUP(F114,'School(vakanties)&amp;Activiteiten'!A$4:A$102,1,FALSE)=TRUE),IF(ISERROR(VLOOKUP(F114,'School(vakanties)&amp;Activiteiten'!B$4:B$102,1,FALSE)=TRUE),IF(O114&gt;0,N113,""),VLOOKUP(F114,'School(vakanties)&amp;Activiteiten'!B$4:C$102,2,FALSE)),VLOOKUP(F114,'School(vakanties)&amp;Activiteiten'!A$4:C$102,3,FALSE))</f>
        <v/>
      </c>
      <c r="O114" s="16">
        <f>IF(ISERROR(VLOOKUP(F114,'School(vakanties)&amp;Activiteiten'!A$4:A$102,1,FALSE)=TRUE),IF(AND(O113&gt;0,O113&lt;999),O113-1,0),VLOOKUP(F114,'School(vakanties)&amp;Activiteiten'!A$4:D$102,4,FALSE))</f>
        <v>0</v>
      </c>
    </row>
    <row r="115" spans="1:15" x14ac:dyDescent="0.25">
      <c r="A115" s="183" t="str">
        <f t="shared" si="4"/>
        <v>2e Pinkstedag</v>
      </c>
      <c r="B115" s="110">
        <f t="shared" si="5"/>
        <v>21</v>
      </c>
      <c r="C115" s="179" t="str">
        <f>IF(F115="--","--",IF(ISEVEN(B115)=TRUE,SUBSTITUTE(LEFT(VLOOKUP(E115,'Basisgegevens+Uitleg'!$B$19:$D$25,3,),1),0,"--"),SUBSTITUTE(LEFT(VLOOKUP(E115,'Basisgegevens+Uitleg'!$B$19:$C$25,2,),1),0,"--")))</f>
        <v>V</v>
      </c>
      <c r="D115" s="124" t="str">
        <f t="shared" si="6"/>
        <v>V</v>
      </c>
      <c r="E115" s="110" t="str">
        <f t="shared" si="7"/>
        <v>Maandag</v>
      </c>
      <c r="F115" s="138">
        <f>IF(ROW(E115)-5&lt;='Basisgegevens+Uitleg'!$C$2,F114+1,"--")</f>
        <v>45432</v>
      </c>
      <c r="G115" s="86"/>
      <c r="H115" s="82"/>
      <c r="I115" s="82"/>
      <c r="J115" s="87"/>
      <c r="K115" s="108"/>
      <c r="L115" s="18" t="str">
        <f>IF(ISERROR(VLOOKUP($F115,'Speciale dagen&amp;Activiteiten'!$A$3:$A$100,1,FALSE))=TRUE,"",VLOOKUP($F115,'Speciale dagen&amp;Activiteiten'!$A$3:$B$100,2,FALSE))</f>
        <v>2e Pinkstedag</v>
      </c>
      <c r="M115" s="14" t="str">
        <f>IF(ISERROR(VLOOKUP(CONCATENATE(DAY($F115),"-",MONTH($F115)),Verjaardagen!$C$2:$C$101,1,FALSE))=TRUE,"",VLOOKUP(CONCATENATE(DAY($F115),"-",MONTH($F115)),Verjaardagen!$C$2:$E$101,3,FALSE))</f>
        <v/>
      </c>
      <c r="N115" s="15" t="str">
        <f>IF(ISERROR(VLOOKUP(F115,'School(vakanties)&amp;Activiteiten'!A$4:A$102,1,FALSE)=TRUE),IF(ISERROR(VLOOKUP(F115,'School(vakanties)&amp;Activiteiten'!B$4:B$102,1,FALSE)=TRUE),IF(O115&gt;0,N114,""),VLOOKUP(F115,'School(vakanties)&amp;Activiteiten'!B$4:C$102,2,FALSE)),VLOOKUP(F115,'School(vakanties)&amp;Activiteiten'!A$4:C$102,3,FALSE))</f>
        <v/>
      </c>
      <c r="O115" s="16">
        <f>IF(ISERROR(VLOOKUP(F115,'School(vakanties)&amp;Activiteiten'!A$4:A$102,1,FALSE)=TRUE),IF(AND(O114&gt;0,O114&lt;999),O114-1,0),VLOOKUP(F115,'School(vakanties)&amp;Activiteiten'!A$4:D$102,4,FALSE))</f>
        <v>0</v>
      </c>
    </row>
    <row r="116" spans="1:15" x14ac:dyDescent="0.25">
      <c r="A116" s="183" t="str">
        <f t="shared" si="4"/>
        <v>--</v>
      </c>
      <c r="B116" s="110">
        <f t="shared" si="5"/>
        <v>21</v>
      </c>
      <c r="C116" s="179" t="str">
        <f>IF(F116="--","--",IF(ISEVEN(B116)=TRUE,SUBSTITUTE(LEFT(VLOOKUP(E116,'Basisgegevens+Uitleg'!$B$19:$D$25,3,),1),0,"--"),SUBSTITUTE(LEFT(VLOOKUP(E116,'Basisgegevens+Uitleg'!$B$19:$C$25,2,),1),0,"--")))</f>
        <v>M</v>
      </c>
      <c r="D116" s="124" t="str">
        <f t="shared" si="6"/>
        <v>M</v>
      </c>
      <c r="E116" s="110" t="str">
        <f t="shared" si="7"/>
        <v>Dinsdag</v>
      </c>
      <c r="F116" s="138">
        <f>IF(ROW(E116)-5&lt;='Basisgegevens+Uitleg'!$C$2,F115+1,"--")</f>
        <v>45433</v>
      </c>
      <c r="G116" s="86"/>
      <c r="H116" s="82"/>
      <c r="I116" s="82"/>
      <c r="J116" s="87"/>
      <c r="K116" s="108"/>
      <c r="L116" s="18" t="str">
        <f>IF(ISERROR(VLOOKUP($F116,'Speciale dagen&amp;Activiteiten'!$A$3:$A$100,1,FALSE))=TRUE,"",VLOOKUP($F116,'Speciale dagen&amp;Activiteiten'!$A$3:$B$100,2,FALSE))</f>
        <v/>
      </c>
      <c r="M116" s="14" t="str">
        <f>IF(ISERROR(VLOOKUP(CONCATENATE(DAY($F116),"-",MONTH($F116)),Verjaardagen!$C$2:$C$101,1,FALSE))=TRUE,"",VLOOKUP(CONCATENATE(DAY($F116),"-",MONTH($F116)),Verjaardagen!$C$2:$E$101,3,FALSE))</f>
        <v/>
      </c>
      <c r="N116" s="15" t="str">
        <f>IF(ISERROR(VLOOKUP(F116,'School(vakanties)&amp;Activiteiten'!A$4:A$102,1,FALSE)=TRUE),IF(ISERROR(VLOOKUP(F116,'School(vakanties)&amp;Activiteiten'!B$4:B$102,1,FALSE)=TRUE),IF(O116&gt;0,N115,""),VLOOKUP(F116,'School(vakanties)&amp;Activiteiten'!B$4:C$102,2,FALSE)),VLOOKUP(F116,'School(vakanties)&amp;Activiteiten'!A$4:C$102,3,FALSE))</f>
        <v/>
      </c>
      <c r="O116" s="16">
        <f>IF(ISERROR(VLOOKUP(F116,'School(vakanties)&amp;Activiteiten'!A$4:A$102,1,FALSE)=TRUE),IF(AND(O115&gt;0,O115&lt;999),O115-1,0),VLOOKUP(F116,'School(vakanties)&amp;Activiteiten'!A$4:D$102,4,FALSE))</f>
        <v>0</v>
      </c>
    </row>
    <row r="117" spans="1:15" x14ac:dyDescent="0.25">
      <c r="A117" s="183" t="str">
        <f t="shared" si="4"/>
        <v>--</v>
      </c>
      <c r="B117" s="110">
        <f t="shared" si="5"/>
        <v>21</v>
      </c>
      <c r="C117" s="179" t="str">
        <f>IF(F117="--","--",IF(ISEVEN(B117)=TRUE,SUBSTITUTE(LEFT(VLOOKUP(E117,'Basisgegevens+Uitleg'!$B$19:$D$25,3,),1),0,"--"),SUBSTITUTE(LEFT(VLOOKUP(E117,'Basisgegevens+Uitleg'!$B$19:$C$25,2,),1),0,"--")))</f>
        <v>M</v>
      </c>
      <c r="D117" s="124" t="str">
        <f t="shared" si="6"/>
        <v>M</v>
      </c>
      <c r="E117" s="110" t="str">
        <f t="shared" si="7"/>
        <v>Woensdag</v>
      </c>
      <c r="F117" s="138">
        <f>IF(ROW(E117)-5&lt;='Basisgegevens+Uitleg'!$C$2,F116+1,"--")</f>
        <v>45434</v>
      </c>
      <c r="G117" s="86"/>
      <c r="H117" s="82"/>
      <c r="I117" s="82"/>
      <c r="J117" s="87"/>
      <c r="K117" s="108"/>
      <c r="L117" s="18" t="str">
        <f>IF(ISERROR(VLOOKUP($F117,'Speciale dagen&amp;Activiteiten'!$A$3:$A$100,1,FALSE))=TRUE,"",VLOOKUP($F117,'Speciale dagen&amp;Activiteiten'!$A$3:$B$100,2,FALSE))</f>
        <v/>
      </c>
      <c r="M117" s="14" t="str">
        <f>IF(ISERROR(VLOOKUP(CONCATENATE(DAY($F117),"-",MONTH($F117)),Verjaardagen!$C$2:$C$101,1,FALSE))=TRUE,"",VLOOKUP(CONCATENATE(DAY($F117),"-",MONTH($F117)),Verjaardagen!$C$2:$E$101,3,FALSE))</f>
        <v/>
      </c>
      <c r="N117" s="15" t="str">
        <f>IF(ISERROR(VLOOKUP(F117,'School(vakanties)&amp;Activiteiten'!A$4:A$102,1,FALSE)=TRUE),IF(ISERROR(VLOOKUP(F117,'School(vakanties)&amp;Activiteiten'!B$4:B$102,1,FALSE)=TRUE),IF(O117&gt;0,N116,""),VLOOKUP(F117,'School(vakanties)&amp;Activiteiten'!B$4:C$102,2,FALSE)),VLOOKUP(F117,'School(vakanties)&amp;Activiteiten'!A$4:C$102,3,FALSE))</f>
        <v/>
      </c>
      <c r="O117" s="16">
        <f>IF(ISERROR(VLOOKUP(F117,'School(vakanties)&amp;Activiteiten'!A$4:A$102,1,FALSE)=TRUE),IF(AND(O116&gt;0,O116&lt;999),O116-1,0),VLOOKUP(F117,'School(vakanties)&amp;Activiteiten'!A$4:D$102,4,FALSE))</f>
        <v>0</v>
      </c>
    </row>
    <row r="118" spans="1:15" x14ac:dyDescent="0.25">
      <c r="A118" s="183" t="str">
        <f t="shared" si="4"/>
        <v>--</v>
      </c>
      <c r="B118" s="110">
        <f t="shared" si="5"/>
        <v>21</v>
      </c>
      <c r="C118" s="179" t="str">
        <f>IF(F118="--","--",IF(ISEVEN(B118)=TRUE,SUBSTITUTE(LEFT(VLOOKUP(E118,'Basisgegevens+Uitleg'!$B$19:$D$25,3,),1),0,"--"),SUBSTITUTE(LEFT(VLOOKUP(E118,'Basisgegevens+Uitleg'!$B$19:$C$25,2,),1),0,"--")))</f>
        <v>M</v>
      </c>
      <c r="D118" s="124" t="str">
        <f t="shared" si="6"/>
        <v>M</v>
      </c>
      <c r="E118" s="110" t="str">
        <f t="shared" si="7"/>
        <v>Donderdag</v>
      </c>
      <c r="F118" s="138">
        <f>IF(ROW(E118)-5&lt;='Basisgegevens+Uitleg'!$C$2,F117+1,"--")</f>
        <v>45435</v>
      </c>
      <c r="G118" s="86"/>
      <c r="H118" s="82"/>
      <c r="I118" s="82"/>
      <c r="J118" s="87"/>
      <c r="K118" s="108"/>
      <c r="L118" s="18" t="str">
        <f>IF(ISERROR(VLOOKUP($F118,'Speciale dagen&amp;Activiteiten'!$A$3:$A$100,1,FALSE))=TRUE,"",VLOOKUP($F118,'Speciale dagen&amp;Activiteiten'!$A$3:$B$100,2,FALSE))</f>
        <v/>
      </c>
      <c r="M118" s="14" t="str">
        <f>IF(ISERROR(VLOOKUP(CONCATENATE(DAY($F118),"-",MONTH($F118)),Verjaardagen!$C$2:$C$101,1,FALSE))=TRUE,"",VLOOKUP(CONCATENATE(DAY($F118),"-",MONTH($F118)),Verjaardagen!$C$2:$E$101,3,FALSE))</f>
        <v/>
      </c>
      <c r="N118" s="15" t="str">
        <f>IF(ISERROR(VLOOKUP(F118,'School(vakanties)&amp;Activiteiten'!A$4:A$102,1,FALSE)=TRUE),IF(ISERROR(VLOOKUP(F118,'School(vakanties)&amp;Activiteiten'!B$4:B$102,1,FALSE)=TRUE),IF(O118&gt;0,N117,""),VLOOKUP(F118,'School(vakanties)&amp;Activiteiten'!B$4:C$102,2,FALSE)),VLOOKUP(F118,'School(vakanties)&amp;Activiteiten'!A$4:C$102,3,FALSE))</f>
        <v/>
      </c>
      <c r="O118" s="16">
        <f>IF(ISERROR(VLOOKUP(F118,'School(vakanties)&amp;Activiteiten'!A$4:A$102,1,FALSE)=TRUE),IF(AND(O117&gt;0,O117&lt;999),O117-1,0),VLOOKUP(F118,'School(vakanties)&amp;Activiteiten'!A$4:D$102,4,FALSE))</f>
        <v>0</v>
      </c>
    </row>
    <row r="119" spans="1:15" x14ac:dyDescent="0.25">
      <c r="A119" s="183" t="str">
        <f t="shared" si="4"/>
        <v>--</v>
      </c>
      <c r="B119" s="110">
        <f t="shared" si="5"/>
        <v>21</v>
      </c>
      <c r="C119" s="179" t="str">
        <f>IF(F119="--","--",IF(ISEVEN(B119)=TRUE,SUBSTITUTE(LEFT(VLOOKUP(E119,'Basisgegevens+Uitleg'!$B$19:$D$25,3,),1),0,"--"),SUBSTITUTE(LEFT(VLOOKUP(E119,'Basisgegevens+Uitleg'!$B$19:$C$25,2,),1),0,"--")))</f>
        <v>M</v>
      </c>
      <c r="D119" s="124" t="str">
        <f t="shared" si="6"/>
        <v>M</v>
      </c>
      <c r="E119" s="110" t="str">
        <f t="shared" si="7"/>
        <v>Vrijdag</v>
      </c>
      <c r="F119" s="138">
        <f>IF(ROW(E119)-5&lt;='Basisgegevens+Uitleg'!$C$2,F118+1,"--")</f>
        <v>45436</v>
      </c>
      <c r="G119" s="86"/>
      <c r="H119" s="82"/>
      <c r="I119" s="82"/>
      <c r="J119" s="87"/>
      <c r="K119" s="108"/>
      <c r="L119" s="18" t="str">
        <f>IF(ISERROR(VLOOKUP($F119,'Speciale dagen&amp;Activiteiten'!$A$3:$A$100,1,FALSE))=TRUE,"",VLOOKUP($F119,'Speciale dagen&amp;Activiteiten'!$A$3:$B$100,2,FALSE))</f>
        <v/>
      </c>
      <c r="M119" s="14" t="str">
        <f>IF(ISERROR(VLOOKUP(CONCATENATE(DAY($F119),"-",MONTH($F119)),Verjaardagen!$C$2:$C$101,1,FALSE))=TRUE,"",VLOOKUP(CONCATENATE(DAY($F119),"-",MONTH($F119)),Verjaardagen!$C$2:$E$101,3,FALSE))</f>
        <v/>
      </c>
      <c r="N119" s="15" t="str">
        <f>IF(ISERROR(VLOOKUP(F119,'School(vakanties)&amp;Activiteiten'!A$4:A$102,1,FALSE)=TRUE),IF(ISERROR(VLOOKUP(F119,'School(vakanties)&amp;Activiteiten'!B$4:B$102,1,FALSE)=TRUE),IF(O119&gt;0,N118,""),VLOOKUP(F119,'School(vakanties)&amp;Activiteiten'!B$4:C$102,2,FALSE)),VLOOKUP(F119,'School(vakanties)&amp;Activiteiten'!A$4:C$102,3,FALSE))</f>
        <v/>
      </c>
      <c r="O119" s="16">
        <f>IF(ISERROR(VLOOKUP(F119,'School(vakanties)&amp;Activiteiten'!A$4:A$102,1,FALSE)=TRUE),IF(AND(O118&gt;0,O118&lt;999),O118-1,0),VLOOKUP(F119,'School(vakanties)&amp;Activiteiten'!A$4:D$102,4,FALSE))</f>
        <v>0</v>
      </c>
    </row>
    <row r="120" spans="1:15" x14ac:dyDescent="0.25">
      <c r="A120" s="183" t="str">
        <f t="shared" si="4"/>
        <v>--</v>
      </c>
      <c r="B120" s="110">
        <f t="shared" si="5"/>
        <v>21</v>
      </c>
      <c r="C120" s="179" t="str">
        <f>IF(F120="--","--",IF(ISEVEN(B120)=TRUE,SUBSTITUTE(LEFT(VLOOKUP(E120,'Basisgegevens+Uitleg'!$B$19:$D$25,3,),1),0,"--"),SUBSTITUTE(LEFT(VLOOKUP(E120,'Basisgegevens+Uitleg'!$B$19:$C$25,2,),1),0,"--")))</f>
        <v>A</v>
      </c>
      <c r="D120" s="124" t="str">
        <f t="shared" si="6"/>
        <v>A</v>
      </c>
      <c r="E120" s="110" t="str">
        <f t="shared" si="7"/>
        <v>Zaterdag</v>
      </c>
      <c r="F120" s="138">
        <f>IF(ROW(E120)-5&lt;='Basisgegevens+Uitleg'!$C$2,F119+1,"--")</f>
        <v>45437</v>
      </c>
      <c r="G120" s="86"/>
      <c r="H120" s="82"/>
      <c r="I120" s="82"/>
      <c r="J120" s="87"/>
      <c r="K120" s="108"/>
      <c r="L120" s="18" t="str">
        <f>IF(ISERROR(VLOOKUP($F120,'Speciale dagen&amp;Activiteiten'!$A$3:$A$100,1,FALSE))=TRUE,"",VLOOKUP($F120,'Speciale dagen&amp;Activiteiten'!$A$3:$B$100,2,FALSE))</f>
        <v/>
      </c>
      <c r="M120" s="14" t="str">
        <f>IF(ISERROR(VLOOKUP(CONCATENATE(DAY($F120),"-",MONTH($F120)),Verjaardagen!$C$2:$C$101,1,FALSE))=TRUE,"",VLOOKUP(CONCATENATE(DAY($F120),"-",MONTH($F120)),Verjaardagen!$C$2:$E$101,3,FALSE))</f>
        <v/>
      </c>
      <c r="N120" s="15" t="str">
        <f>IF(ISERROR(VLOOKUP(F120,'School(vakanties)&amp;Activiteiten'!A$4:A$102,1,FALSE)=TRUE),IF(ISERROR(VLOOKUP(F120,'School(vakanties)&amp;Activiteiten'!B$4:B$102,1,FALSE)=TRUE),IF(O120&gt;0,N119,""),VLOOKUP(F120,'School(vakanties)&amp;Activiteiten'!B$4:C$102,2,FALSE)),VLOOKUP(F120,'School(vakanties)&amp;Activiteiten'!A$4:C$102,3,FALSE))</f>
        <v/>
      </c>
      <c r="O120" s="16">
        <f>IF(ISERROR(VLOOKUP(F120,'School(vakanties)&amp;Activiteiten'!A$4:A$102,1,FALSE)=TRUE),IF(AND(O119&gt;0,O119&lt;999),O119-1,0),VLOOKUP(F120,'School(vakanties)&amp;Activiteiten'!A$4:D$102,4,FALSE))</f>
        <v>0</v>
      </c>
    </row>
    <row r="121" spans="1:15" x14ac:dyDescent="0.25">
      <c r="A121" s="183" t="str">
        <f t="shared" si="4"/>
        <v>--</v>
      </c>
      <c r="B121" s="110">
        <f t="shared" si="5"/>
        <v>21</v>
      </c>
      <c r="C121" s="179" t="str">
        <f>IF(F121="--","--",IF(ISEVEN(B121)=TRUE,SUBSTITUTE(LEFT(VLOOKUP(E121,'Basisgegevens+Uitleg'!$B$19:$D$25,3,),1),0,"--"),SUBSTITUTE(LEFT(VLOOKUP(E121,'Basisgegevens+Uitleg'!$B$19:$C$25,2,),1),0,"--")))</f>
        <v>V</v>
      </c>
      <c r="D121" s="124" t="str">
        <f t="shared" si="6"/>
        <v>V</v>
      </c>
      <c r="E121" s="110" t="str">
        <f t="shared" si="7"/>
        <v>Zondag</v>
      </c>
      <c r="F121" s="138">
        <f>IF(ROW(E121)-5&lt;='Basisgegevens+Uitleg'!$C$2,F120+1,"--")</f>
        <v>45438</v>
      </c>
      <c r="G121" s="86"/>
      <c r="H121" s="82"/>
      <c r="I121" s="82"/>
      <c r="J121" s="87"/>
      <c r="K121" s="108"/>
      <c r="L121" s="18" t="str">
        <f>IF(ISERROR(VLOOKUP($F121,'Speciale dagen&amp;Activiteiten'!$A$3:$A$100,1,FALSE))=TRUE,"",VLOOKUP($F121,'Speciale dagen&amp;Activiteiten'!$A$3:$B$100,2,FALSE))</f>
        <v/>
      </c>
      <c r="M121" s="14" t="str">
        <f>IF(ISERROR(VLOOKUP(CONCATENATE(DAY($F121),"-",MONTH($F121)),Verjaardagen!$C$2:$C$101,1,FALSE))=TRUE,"",VLOOKUP(CONCATENATE(DAY($F121),"-",MONTH($F121)),Verjaardagen!$C$2:$E$101,3,FALSE))</f>
        <v/>
      </c>
      <c r="N121" s="15" t="str">
        <f>IF(ISERROR(VLOOKUP(F121,'School(vakanties)&amp;Activiteiten'!A$4:A$102,1,FALSE)=TRUE),IF(ISERROR(VLOOKUP(F121,'School(vakanties)&amp;Activiteiten'!B$4:B$102,1,FALSE)=TRUE),IF(O121&gt;0,N120,""),VLOOKUP(F121,'School(vakanties)&amp;Activiteiten'!B$4:C$102,2,FALSE)),VLOOKUP(F121,'School(vakanties)&amp;Activiteiten'!A$4:C$102,3,FALSE))</f>
        <v/>
      </c>
      <c r="O121" s="16">
        <f>IF(ISERROR(VLOOKUP(F121,'School(vakanties)&amp;Activiteiten'!A$4:A$102,1,FALSE)=TRUE),IF(AND(O120&gt;0,O120&lt;999),O120-1,0),VLOOKUP(F121,'School(vakanties)&amp;Activiteiten'!A$4:D$102,4,FALSE))</f>
        <v>0</v>
      </c>
    </row>
    <row r="122" spans="1:15" x14ac:dyDescent="0.25">
      <c r="A122" s="183" t="str">
        <f t="shared" si="4"/>
        <v>--</v>
      </c>
      <c r="B122" s="110">
        <f t="shared" si="5"/>
        <v>22</v>
      </c>
      <c r="C122" s="179" t="str">
        <f>IF(F122="--","--",IF(ISEVEN(B122)=TRUE,SUBSTITUTE(LEFT(VLOOKUP(E122,'Basisgegevens+Uitleg'!$B$19:$D$25,3,),1),0,"--"),SUBSTITUTE(LEFT(VLOOKUP(E122,'Basisgegevens+Uitleg'!$B$19:$C$25,2,),1),0,"--")))</f>
        <v>M</v>
      </c>
      <c r="D122" s="124" t="str">
        <f t="shared" si="6"/>
        <v>M</v>
      </c>
      <c r="E122" s="110" t="str">
        <f t="shared" si="7"/>
        <v>Maandag</v>
      </c>
      <c r="F122" s="138">
        <f>IF(ROW(E122)-5&lt;='Basisgegevens+Uitleg'!$C$2,F121+1,"--")</f>
        <v>45439</v>
      </c>
      <c r="G122" s="86"/>
      <c r="H122" s="82"/>
      <c r="I122" s="82"/>
      <c r="J122" s="87"/>
      <c r="K122" s="108"/>
      <c r="L122" s="18" t="str">
        <f>IF(ISERROR(VLOOKUP($F122,'Speciale dagen&amp;Activiteiten'!$A$3:$A$100,1,FALSE))=TRUE,"",VLOOKUP($F122,'Speciale dagen&amp;Activiteiten'!$A$3:$B$100,2,FALSE))</f>
        <v/>
      </c>
      <c r="M122" s="14" t="str">
        <f>IF(ISERROR(VLOOKUP(CONCATENATE(DAY($F122),"-",MONTH($F122)),Verjaardagen!$C$2:$C$101,1,FALSE))=TRUE,"",VLOOKUP(CONCATENATE(DAY($F122),"-",MONTH($F122)),Verjaardagen!$C$2:$E$101,3,FALSE))</f>
        <v/>
      </c>
      <c r="N122" s="15" t="str">
        <f>IF(ISERROR(VLOOKUP(F122,'School(vakanties)&amp;Activiteiten'!A$4:A$102,1,FALSE)=TRUE),IF(ISERROR(VLOOKUP(F122,'School(vakanties)&amp;Activiteiten'!B$4:B$102,1,FALSE)=TRUE),IF(O122&gt;0,N121,""),VLOOKUP(F122,'School(vakanties)&amp;Activiteiten'!B$4:C$102,2,FALSE)),VLOOKUP(F122,'School(vakanties)&amp;Activiteiten'!A$4:C$102,3,FALSE))</f>
        <v/>
      </c>
      <c r="O122" s="16">
        <f>IF(ISERROR(VLOOKUP(F122,'School(vakanties)&amp;Activiteiten'!A$4:A$102,1,FALSE)=TRUE),IF(AND(O121&gt;0,O121&lt;999),O121-1,0),VLOOKUP(F122,'School(vakanties)&amp;Activiteiten'!A$4:D$102,4,FALSE))</f>
        <v>0</v>
      </c>
    </row>
    <row r="123" spans="1:15" x14ac:dyDescent="0.25">
      <c r="A123" s="183" t="str">
        <f t="shared" si="4"/>
        <v>--</v>
      </c>
      <c r="B123" s="110">
        <f t="shared" si="5"/>
        <v>22</v>
      </c>
      <c r="C123" s="179" t="str">
        <f>IF(F123="--","--",IF(ISEVEN(B123)=TRUE,SUBSTITUTE(LEFT(VLOOKUP(E123,'Basisgegevens+Uitleg'!$B$19:$D$25,3,),1),0,"--"),SUBSTITUTE(LEFT(VLOOKUP(E123,'Basisgegevens+Uitleg'!$B$19:$C$25,2,),1),0,"--")))</f>
        <v>V</v>
      </c>
      <c r="D123" s="124" t="str">
        <f t="shared" si="6"/>
        <v>V</v>
      </c>
      <c r="E123" s="110" t="str">
        <f t="shared" si="7"/>
        <v>Dinsdag</v>
      </c>
      <c r="F123" s="138">
        <f>IF(ROW(E123)-5&lt;='Basisgegevens+Uitleg'!$C$2,F122+1,"--")</f>
        <v>45440</v>
      </c>
      <c r="G123" s="86"/>
      <c r="H123" s="82"/>
      <c r="I123" s="82"/>
      <c r="J123" s="87"/>
      <c r="K123" s="108"/>
      <c r="L123" s="18" t="str">
        <f>IF(ISERROR(VLOOKUP($F123,'Speciale dagen&amp;Activiteiten'!$A$3:$A$100,1,FALSE))=TRUE,"",VLOOKUP($F123,'Speciale dagen&amp;Activiteiten'!$A$3:$B$100,2,FALSE))</f>
        <v/>
      </c>
      <c r="M123" s="14" t="str">
        <f>IF(ISERROR(VLOOKUP(CONCATENATE(DAY($F123),"-",MONTH($F123)),Verjaardagen!$C$2:$C$101,1,FALSE))=TRUE,"",VLOOKUP(CONCATENATE(DAY($F123),"-",MONTH($F123)),Verjaardagen!$C$2:$E$101,3,FALSE))</f>
        <v/>
      </c>
      <c r="N123" s="15" t="str">
        <f>IF(ISERROR(VLOOKUP(F123,'School(vakanties)&amp;Activiteiten'!A$4:A$102,1,FALSE)=TRUE),IF(ISERROR(VLOOKUP(F123,'School(vakanties)&amp;Activiteiten'!B$4:B$102,1,FALSE)=TRUE),IF(O123&gt;0,N122,""),VLOOKUP(F123,'School(vakanties)&amp;Activiteiten'!B$4:C$102,2,FALSE)),VLOOKUP(F123,'School(vakanties)&amp;Activiteiten'!A$4:C$102,3,FALSE))</f>
        <v/>
      </c>
      <c r="O123" s="16">
        <f>IF(ISERROR(VLOOKUP(F123,'School(vakanties)&amp;Activiteiten'!A$4:A$102,1,FALSE)=TRUE),IF(AND(O122&gt;0,O122&lt;999),O122-1,0),VLOOKUP(F123,'School(vakanties)&amp;Activiteiten'!A$4:D$102,4,FALSE))</f>
        <v>0</v>
      </c>
    </row>
    <row r="124" spans="1:15" x14ac:dyDescent="0.25">
      <c r="A124" s="183" t="str">
        <f t="shared" si="4"/>
        <v>--</v>
      </c>
      <c r="B124" s="110">
        <f t="shared" si="5"/>
        <v>22</v>
      </c>
      <c r="C124" s="179" t="str">
        <f>IF(F124="--","--",IF(ISEVEN(B124)=TRUE,SUBSTITUTE(LEFT(VLOOKUP(E124,'Basisgegevens+Uitleg'!$B$19:$D$25,3,),1),0,"--"),SUBSTITUTE(LEFT(VLOOKUP(E124,'Basisgegevens+Uitleg'!$B$19:$C$25,2,),1),0,"--")))</f>
        <v>V</v>
      </c>
      <c r="D124" s="124" t="str">
        <f t="shared" si="6"/>
        <v>V</v>
      </c>
      <c r="E124" s="110" t="str">
        <f t="shared" si="7"/>
        <v>Woensdag</v>
      </c>
      <c r="F124" s="138">
        <f>IF(ROW(E124)-5&lt;='Basisgegevens+Uitleg'!$C$2,F123+1,"--")</f>
        <v>45441</v>
      </c>
      <c r="G124" s="86"/>
      <c r="H124" s="82"/>
      <c r="I124" s="82"/>
      <c r="J124" s="87"/>
      <c r="K124" s="108"/>
      <c r="L124" s="18" t="str">
        <f>IF(ISERROR(VLOOKUP($F124,'Speciale dagen&amp;Activiteiten'!$A$3:$A$100,1,FALSE))=TRUE,"",VLOOKUP($F124,'Speciale dagen&amp;Activiteiten'!$A$3:$B$100,2,FALSE))</f>
        <v/>
      </c>
      <c r="M124" s="14" t="str">
        <f>IF(ISERROR(VLOOKUP(CONCATENATE(DAY($F124),"-",MONTH($F124)),Verjaardagen!$C$2:$C$101,1,FALSE))=TRUE,"",VLOOKUP(CONCATENATE(DAY($F124),"-",MONTH($F124)),Verjaardagen!$C$2:$E$101,3,FALSE))</f>
        <v/>
      </c>
      <c r="N124" s="15" t="str">
        <f>IF(ISERROR(VLOOKUP(F124,'School(vakanties)&amp;Activiteiten'!A$4:A$102,1,FALSE)=TRUE),IF(ISERROR(VLOOKUP(F124,'School(vakanties)&amp;Activiteiten'!B$4:B$102,1,FALSE)=TRUE),IF(O124&gt;0,N123,""),VLOOKUP(F124,'School(vakanties)&amp;Activiteiten'!B$4:C$102,2,FALSE)),VLOOKUP(F124,'School(vakanties)&amp;Activiteiten'!A$4:C$102,3,FALSE))</f>
        <v/>
      </c>
      <c r="O124" s="16">
        <f>IF(ISERROR(VLOOKUP(F124,'School(vakanties)&amp;Activiteiten'!A$4:A$102,1,FALSE)=TRUE),IF(AND(O123&gt;0,O123&lt;999),O123-1,0),VLOOKUP(F124,'School(vakanties)&amp;Activiteiten'!A$4:D$102,4,FALSE))</f>
        <v>0</v>
      </c>
    </row>
    <row r="125" spans="1:15" x14ac:dyDescent="0.25">
      <c r="A125" s="183" t="str">
        <f t="shared" si="4"/>
        <v>--</v>
      </c>
      <c r="B125" s="110">
        <f t="shared" si="5"/>
        <v>22</v>
      </c>
      <c r="C125" s="179" t="str">
        <f>IF(F125="--","--",IF(ISEVEN(B125)=TRUE,SUBSTITUTE(LEFT(VLOOKUP(E125,'Basisgegevens+Uitleg'!$B$19:$D$25,3,),1),0,"--"),SUBSTITUTE(LEFT(VLOOKUP(E125,'Basisgegevens+Uitleg'!$B$19:$C$25,2,),1),0,"--")))</f>
        <v>V</v>
      </c>
      <c r="D125" s="124" t="str">
        <f t="shared" si="6"/>
        <v>V</v>
      </c>
      <c r="E125" s="110" t="str">
        <f t="shared" si="7"/>
        <v>Donderdag</v>
      </c>
      <c r="F125" s="138">
        <f>IF(ROW(E125)-5&lt;='Basisgegevens+Uitleg'!$C$2,F124+1,"--")</f>
        <v>45442</v>
      </c>
      <c r="G125" s="86"/>
      <c r="H125" s="82"/>
      <c r="I125" s="82"/>
      <c r="J125" s="87"/>
      <c r="K125" s="108"/>
      <c r="L125" s="18" t="str">
        <f>IF(ISERROR(VLOOKUP($F125,'Speciale dagen&amp;Activiteiten'!$A$3:$A$100,1,FALSE))=TRUE,"",VLOOKUP($F125,'Speciale dagen&amp;Activiteiten'!$A$3:$B$100,2,FALSE))</f>
        <v/>
      </c>
      <c r="M125" s="14" t="str">
        <f>IF(ISERROR(VLOOKUP(CONCATENATE(DAY($F125),"-",MONTH($F125)),Verjaardagen!$C$2:$C$101,1,FALSE))=TRUE,"",VLOOKUP(CONCATENATE(DAY($F125),"-",MONTH($F125)),Verjaardagen!$C$2:$E$101,3,FALSE))</f>
        <v/>
      </c>
      <c r="N125" s="15" t="str">
        <f>IF(ISERROR(VLOOKUP(F125,'School(vakanties)&amp;Activiteiten'!A$4:A$102,1,FALSE)=TRUE),IF(ISERROR(VLOOKUP(F125,'School(vakanties)&amp;Activiteiten'!B$4:B$102,1,FALSE)=TRUE),IF(O125&gt;0,N124,""),VLOOKUP(F125,'School(vakanties)&amp;Activiteiten'!B$4:C$102,2,FALSE)),VLOOKUP(F125,'School(vakanties)&amp;Activiteiten'!A$4:C$102,3,FALSE))</f>
        <v/>
      </c>
      <c r="O125" s="16">
        <f>IF(ISERROR(VLOOKUP(F125,'School(vakanties)&amp;Activiteiten'!A$4:A$102,1,FALSE)=TRUE),IF(AND(O124&gt;0,O124&lt;999),O124-1,0),VLOOKUP(F125,'School(vakanties)&amp;Activiteiten'!A$4:D$102,4,FALSE))</f>
        <v>0</v>
      </c>
    </row>
    <row r="126" spans="1:15" x14ac:dyDescent="0.25">
      <c r="A126" s="183" t="str">
        <f t="shared" si="4"/>
        <v>--</v>
      </c>
      <c r="B126" s="110">
        <f t="shared" si="5"/>
        <v>22</v>
      </c>
      <c r="C126" s="179" t="str">
        <f>IF(F126="--","--",IF(ISEVEN(B126)=TRUE,SUBSTITUTE(LEFT(VLOOKUP(E126,'Basisgegevens+Uitleg'!$B$19:$D$25,3,),1),0,"--"),SUBSTITUTE(LEFT(VLOOKUP(E126,'Basisgegevens+Uitleg'!$B$19:$C$25,2,),1),0,"--")))</f>
        <v>V</v>
      </c>
      <c r="D126" s="124" t="str">
        <f t="shared" si="6"/>
        <v>V</v>
      </c>
      <c r="E126" s="110" t="str">
        <f t="shared" si="7"/>
        <v>Vrijdag</v>
      </c>
      <c r="F126" s="138">
        <f>IF(ROW(E126)-5&lt;='Basisgegevens+Uitleg'!$C$2,F125+1,"--")</f>
        <v>45443</v>
      </c>
      <c r="G126" s="86"/>
      <c r="H126" s="82"/>
      <c r="I126" s="82"/>
      <c r="J126" s="87"/>
      <c r="K126" s="108"/>
      <c r="L126" s="18" t="str">
        <f>IF(ISERROR(VLOOKUP($F126,'Speciale dagen&amp;Activiteiten'!$A$3:$A$100,1,FALSE))=TRUE,"",VLOOKUP($F126,'Speciale dagen&amp;Activiteiten'!$A$3:$B$100,2,FALSE))</f>
        <v/>
      </c>
      <c r="M126" s="14" t="str">
        <f>IF(ISERROR(VLOOKUP(CONCATENATE(DAY($F126),"-",MONTH($F126)),Verjaardagen!$C$2:$C$101,1,FALSE))=TRUE,"",VLOOKUP(CONCATENATE(DAY($F126),"-",MONTH($F126)),Verjaardagen!$C$2:$E$101,3,FALSE))</f>
        <v/>
      </c>
      <c r="N126" s="15" t="str">
        <f>IF(ISERROR(VLOOKUP(F126,'School(vakanties)&amp;Activiteiten'!A$4:A$102,1,FALSE)=TRUE),IF(ISERROR(VLOOKUP(F126,'School(vakanties)&amp;Activiteiten'!B$4:B$102,1,FALSE)=TRUE),IF(O126&gt;0,N125,""),VLOOKUP(F126,'School(vakanties)&amp;Activiteiten'!B$4:C$102,2,FALSE)),VLOOKUP(F126,'School(vakanties)&amp;Activiteiten'!A$4:C$102,3,FALSE))</f>
        <v/>
      </c>
      <c r="O126" s="16">
        <f>IF(ISERROR(VLOOKUP(F126,'School(vakanties)&amp;Activiteiten'!A$4:A$102,1,FALSE)=TRUE),IF(AND(O125&gt;0,O125&lt;999),O125-1,0),VLOOKUP(F126,'School(vakanties)&amp;Activiteiten'!A$4:D$102,4,FALSE))</f>
        <v>0</v>
      </c>
    </row>
    <row r="127" spans="1:15" x14ac:dyDescent="0.25">
      <c r="A127" s="183" t="str">
        <f t="shared" si="4"/>
        <v>--</v>
      </c>
      <c r="B127" s="110">
        <f t="shared" si="5"/>
        <v>22</v>
      </c>
      <c r="C127" s="179" t="str">
        <f>IF(F127="--","--",IF(ISEVEN(B127)=TRUE,SUBSTITUTE(LEFT(VLOOKUP(E127,'Basisgegevens+Uitleg'!$B$19:$D$25,3,),1),0,"--"),SUBSTITUTE(LEFT(VLOOKUP(E127,'Basisgegevens+Uitleg'!$B$19:$C$25,2,),1),0,"--")))</f>
        <v>M</v>
      </c>
      <c r="D127" s="124" t="str">
        <f t="shared" si="6"/>
        <v>M</v>
      </c>
      <c r="E127" s="110" t="str">
        <f t="shared" si="7"/>
        <v>Zaterdag</v>
      </c>
      <c r="F127" s="138">
        <f>IF(ROW(E127)-5&lt;='Basisgegevens+Uitleg'!$C$2,F126+1,"--")</f>
        <v>45444</v>
      </c>
      <c r="G127" s="86"/>
      <c r="H127" s="82"/>
      <c r="I127" s="82"/>
      <c r="J127" s="87"/>
      <c r="K127" s="108"/>
      <c r="L127" s="18" t="str">
        <f>IF(ISERROR(VLOOKUP($F127,'Speciale dagen&amp;Activiteiten'!$A$3:$A$100,1,FALSE))=TRUE,"",VLOOKUP($F127,'Speciale dagen&amp;Activiteiten'!$A$3:$B$100,2,FALSE))</f>
        <v/>
      </c>
      <c r="M127" s="14" t="str">
        <f>IF(ISERROR(VLOOKUP(CONCATENATE(DAY($F127),"-",MONTH($F127)),Verjaardagen!$C$2:$C$101,1,FALSE))=TRUE,"",VLOOKUP(CONCATENATE(DAY($F127),"-",MONTH($F127)),Verjaardagen!$C$2:$E$101,3,FALSE))</f>
        <v/>
      </c>
      <c r="N127" s="15" t="str">
        <f>IF(ISERROR(VLOOKUP(F127,'School(vakanties)&amp;Activiteiten'!A$4:A$102,1,FALSE)=TRUE),IF(ISERROR(VLOOKUP(F127,'School(vakanties)&amp;Activiteiten'!B$4:B$102,1,FALSE)=TRUE),IF(O127&gt;0,N126,""),VLOOKUP(F127,'School(vakanties)&amp;Activiteiten'!B$4:C$102,2,FALSE)),VLOOKUP(F127,'School(vakanties)&amp;Activiteiten'!A$4:C$102,3,FALSE))</f>
        <v/>
      </c>
      <c r="O127" s="16">
        <f>IF(ISERROR(VLOOKUP(F127,'School(vakanties)&amp;Activiteiten'!A$4:A$102,1,FALSE)=TRUE),IF(AND(O126&gt;0,O126&lt;999),O126-1,0),VLOOKUP(F127,'School(vakanties)&amp;Activiteiten'!A$4:D$102,4,FALSE))</f>
        <v>0</v>
      </c>
    </row>
    <row r="128" spans="1:15" x14ac:dyDescent="0.25">
      <c r="A128" s="183" t="str">
        <f t="shared" si="4"/>
        <v>--</v>
      </c>
      <c r="B128" s="110">
        <f t="shared" si="5"/>
        <v>22</v>
      </c>
      <c r="C128" s="179" t="str">
        <f>IF(F128="--","--",IF(ISEVEN(B128)=TRUE,SUBSTITUTE(LEFT(VLOOKUP(E128,'Basisgegevens+Uitleg'!$B$19:$D$25,3,),1),0,"--"),SUBSTITUTE(LEFT(VLOOKUP(E128,'Basisgegevens+Uitleg'!$B$19:$C$25,2,),1),0,"--")))</f>
        <v>A</v>
      </c>
      <c r="D128" s="124" t="str">
        <f t="shared" si="6"/>
        <v>A</v>
      </c>
      <c r="E128" s="110" t="str">
        <f t="shared" si="7"/>
        <v>Zondag</v>
      </c>
      <c r="F128" s="138">
        <f>IF(ROW(E128)-5&lt;='Basisgegevens+Uitleg'!$C$2,F127+1,"--")</f>
        <v>45445</v>
      </c>
      <c r="G128" s="86"/>
      <c r="H128" s="82"/>
      <c r="I128" s="82"/>
      <c r="J128" s="87"/>
      <c r="K128" s="108"/>
      <c r="L128" s="18" t="str">
        <f>IF(ISERROR(VLOOKUP($F128,'Speciale dagen&amp;Activiteiten'!$A$3:$A$100,1,FALSE))=TRUE,"",VLOOKUP($F128,'Speciale dagen&amp;Activiteiten'!$A$3:$B$100,2,FALSE))</f>
        <v/>
      </c>
      <c r="M128" s="14" t="str">
        <f>IF(ISERROR(VLOOKUP(CONCATENATE(DAY($F128),"-",MONTH($F128)),Verjaardagen!$C$2:$C$101,1,FALSE))=TRUE,"",VLOOKUP(CONCATENATE(DAY($F128),"-",MONTH($F128)),Verjaardagen!$C$2:$E$101,3,FALSE))</f>
        <v/>
      </c>
      <c r="N128" s="15" t="str">
        <f>IF(ISERROR(VLOOKUP(F128,'School(vakanties)&amp;Activiteiten'!A$4:A$102,1,FALSE)=TRUE),IF(ISERROR(VLOOKUP(F128,'School(vakanties)&amp;Activiteiten'!B$4:B$102,1,FALSE)=TRUE),IF(O128&gt;0,N127,""),VLOOKUP(F128,'School(vakanties)&amp;Activiteiten'!B$4:C$102,2,FALSE)),VLOOKUP(F128,'School(vakanties)&amp;Activiteiten'!A$4:C$102,3,FALSE))</f>
        <v/>
      </c>
      <c r="O128" s="16">
        <f>IF(ISERROR(VLOOKUP(F128,'School(vakanties)&amp;Activiteiten'!A$4:A$102,1,FALSE)=TRUE),IF(AND(O127&gt;0,O127&lt;999),O127-1,0),VLOOKUP(F128,'School(vakanties)&amp;Activiteiten'!A$4:D$102,4,FALSE))</f>
        <v>0</v>
      </c>
    </row>
    <row r="129" spans="1:15" x14ac:dyDescent="0.25">
      <c r="A129" s="183" t="str">
        <f t="shared" si="4"/>
        <v>--</v>
      </c>
      <c r="B129" s="110">
        <f t="shared" si="5"/>
        <v>23</v>
      </c>
      <c r="C129" s="179" t="str">
        <f>IF(F129="--","--",IF(ISEVEN(B129)=TRUE,SUBSTITUTE(LEFT(VLOOKUP(E129,'Basisgegevens+Uitleg'!$B$19:$D$25,3,),1),0,"--"),SUBSTITUTE(LEFT(VLOOKUP(E129,'Basisgegevens+Uitleg'!$B$19:$C$25,2,),1),0,"--")))</f>
        <v>V</v>
      </c>
      <c r="D129" s="124" t="str">
        <f t="shared" si="6"/>
        <v>V</v>
      </c>
      <c r="E129" s="110" t="str">
        <f t="shared" si="7"/>
        <v>Maandag</v>
      </c>
      <c r="F129" s="138">
        <f>IF(ROW(E129)-5&lt;='Basisgegevens+Uitleg'!$C$2,F128+1,"--")</f>
        <v>45446</v>
      </c>
      <c r="G129" s="86"/>
      <c r="H129" s="82"/>
      <c r="I129" s="82"/>
      <c r="J129" s="87"/>
      <c r="K129" s="108"/>
      <c r="L129" s="18" t="str">
        <f>IF(ISERROR(VLOOKUP($F129,'Speciale dagen&amp;Activiteiten'!$A$3:$A$100,1,FALSE))=TRUE,"",VLOOKUP($F129,'Speciale dagen&amp;Activiteiten'!$A$3:$B$100,2,FALSE))</f>
        <v/>
      </c>
      <c r="M129" s="14" t="str">
        <f>IF(ISERROR(VLOOKUP(CONCATENATE(DAY($F129),"-",MONTH($F129)),Verjaardagen!$C$2:$C$101,1,FALSE))=TRUE,"",VLOOKUP(CONCATENATE(DAY($F129),"-",MONTH($F129)),Verjaardagen!$C$2:$E$101,3,FALSE))</f>
        <v/>
      </c>
      <c r="N129" s="15" t="str">
        <f>IF(ISERROR(VLOOKUP(F129,'School(vakanties)&amp;Activiteiten'!A$4:A$102,1,FALSE)=TRUE),IF(ISERROR(VLOOKUP(F129,'School(vakanties)&amp;Activiteiten'!B$4:B$102,1,FALSE)=TRUE),IF(O129&gt;0,N128,""),VLOOKUP(F129,'School(vakanties)&amp;Activiteiten'!B$4:C$102,2,FALSE)),VLOOKUP(F129,'School(vakanties)&amp;Activiteiten'!A$4:C$102,3,FALSE))</f>
        <v/>
      </c>
      <c r="O129" s="16">
        <f>IF(ISERROR(VLOOKUP(F129,'School(vakanties)&amp;Activiteiten'!A$4:A$102,1,FALSE)=TRUE),IF(AND(O128&gt;0,O128&lt;999),O128-1,0),VLOOKUP(F129,'School(vakanties)&amp;Activiteiten'!A$4:D$102,4,FALSE))</f>
        <v>0</v>
      </c>
    </row>
    <row r="130" spans="1:15" x14ac:dyDescent="0.25">
      <c r="A130" s="183" t="str">
        <f t="shared" si="4"/>
        <v>--</v>
      </c>
      <c r="B130" s="110">
        <f t="shared" si="5"/>
        <v>23</v>
      </c>
      <c r="C130" s="179" t="str">
        <f>IF(F130="--","--",IF(ISEVEN(B130)=TRUE,SUBSTITUTE(LEFT(VLOOKUP(E130,'Basisgegevens+Uitleg'!$B$19:$D$25,3,),1),0,"--"),SUBSTITUTE(LEFT(VLOOKUP(E130,'Basisgegevens+Uitleg'!$B$19:$C$25,2,),1),0,"--")))</f>
        <v>M</v>
      </c>
      <c r="D130" s="124" t="str">
        <f t="shared" si="6"/>
        <v>M</v>
      </c>
      <c r="E130" s="110" t="str">
        <f t="shared" si="7"/>
        <v>Dinsdag</v>
      </c>
      <c r="F130" s="138">
        <f>IF(ROW(E130)-5&lt;='Basisgegevens+Uitleg'!$C$2,F129+1,"--")</f>
        <v>45447</v>
      </c>
      <c r="G130" s="86"/>
      <c r="H130" s="82"/>
      <c r="I130" s="82"/>
      <c r="J130" s="87"/>
      <c r="K130" s="108"/>
      <c r="L130" s="18" t="str">
        <f>IF(ISERROR(VLOOKUP($F130,'Speciale dagen&amp;Activiteiten'!$A$3:$A$100,1,FALSE))=TRUE,"",VLOOKUP($F130,'Speciale dagen&amp;Activiteiten'!$A$3:$B$100,2,FALSE))</f>
        <v/>
      </c>
      <c r="M130" s="14" t="str">
        <f>IF(ISERROR(VLOOKUP(CONCATENATE(DAY($F130),"-",MONTH($F130)),Verjaardagen!$C$2:$C$101,1,FALSE))=TRUE,"",VLOOKUP(CONCATENATE(DAY($F130),"-",MONTH($F130)),Verjaardagen!$C$2:$E$101,3,FALSE))</f>
        <v/>
      </c>
      <c r="N130" s="15" t="str">
        <f>IF(ISERROR(VLOOKUP(F130,'School(vakanties)&amp;Activiteiten'!A$4:A$102,1,FALSE)=TRUE),IF(ISERROR(VLOOKUP(F130,'School(vakanties)&amp;Activiteiten'!B$4:B$102,1,FALSE)=TRUE),IF(O130&gt;0,N129,""),VLOOKUP(F130,'School(vakanties)&amp;Activiteiten'!B$4:C$102,2,FALSE)),VLOOKUP(F130,'School(vakanties)&amp;Activiteiten'!A$4:C$102,3,FALSE))</f>
        <v/>
      </c>
      <c r="O130" s="16">
        <f>IF(ISERROR(VLOOKUP(F130,'School(vakanties)&amp;Activiteiten'!A$4:A$102,1,FALSE)=TRUE),IF(AND(O129&gt;0,O129&lt;999),O129-1,0),VLOOKUP(F130,'School(vakanties)&amp;Activiteiten'!A$4:D$102,4,FALSE))</f>
        <v>0</v>
      </c>
    </row>
    <row r="131" spans="1:15" x14ac:dyDescent="0.25">
      <c r="A131" s="183" t="str">
        <f t="shared" si="4"/>
        <v>--</v>
      </c>
      <c r="B131" s="110">
        <f t="shared" si="5"/>
        <v>23</v>
      </c>
      <c r="C131" s="179" t="str">
        <f>IF(F131="--","--",IF(ISEVEN(B131)=TRUE,SUBSTITUTE(LEFT(VLOOKUP(E131,'Basisgegevens+Uitleg'!$B$19:$D$25,3,),1),0,"--"),SUBSTITUTE(LEFT(VLOOKUP(E131,'Basisgegevens+Uitleg'!$B$19:$C$25,2,),1),0,"--")))</f>
        <v>M</v>
      </c>
      <c r="D131" s="124" t="str">
        <f t="shared" si="6"/>
        <v>M</v>
      </c>
      <c r="E131" s="110" t="str">
        <f t="shared" si="7"/>
        <v>Woensdag</v>
      </c>
      <c r="F131" s="138">
        <f>IF(ROW(E131)-5&lt;='Basisgegevens+Uitleg'!$C$2,F130+1,"--")</f>
        <v>45448</v>
      </c>
      <c r="G131" s="86"/>
      <c r="H131" s="82"/>
      <c r="I131" s="82"/>
      <c r="J131" s="87"/>
      <c r="K131" s="108"/>
      <c r="L131" s="18" t="str">
        <f>IF(ISERROR(VLOOKUP($F131,'Speciale dagen&amp;Activiteiten'!$A$3:$A$100,1,FALSE))=TRUE,"",VLOOKUP($F131,'Speciale dagen&amp;Activiteiten'!$A$3:$B$100,2,FALSE))</f>
        <v/>
      </c>
      <c r="M131" s="14" t="str">
        <f>IF(ISERROR(VLOOKUP(CONCATENATE(DAY($F131),"-",MONTH($F131)),Verjaardagen!$C$2:$C$101,1,FALSE))=TRUE,"",VLOOKUP(CONCATENATE(DAY($F131),"-",MONTH($F131)),Verjaardagen!$C$2:$E$101,3,FALSE))</f>
        <v/>
      </c>
      <c r="N131" s="15" t="str">
        <f>IF(ISERROR(VLOOKUP(F131,'School(vakanties)&amp;Activiteiten'!A$4:A$102,1,FALSE)=TRUE),IF(ISERROR(VLOOKUP(F131,'School(vakanties)&amp;Activiteiten'!B$4:B$102,1,FALSE)=TRUE),IF(O131&gt;0,N130,""),VLOOKUP(F131,'School(vakanties)&amp;Activiteiten'!B$4:C$102,2,FALSE)),VLOOKUP(F131,'School(vakanties)&amp;Activiteiten'!A$4:C$102,3,FALSE))</f>
        <v/>
      </c>
      <c r="O131" s="16">
        <f>IF(ISERROR(VLOOKUP(F131,'School(vakanties)&amp;Activiteiten'!A$4:A$102,1,FALSE)=TRUE),IF(AND(O130&gt;0,O130&lt;999),O130-1,0),VLOOKUP(F131,'School(vakanties)&amp;Activiteiten'!A$4:D$102,4,FALSE))</f>
        <v>0</v>
      </c>
    </row>
    <row r="132" spans="1:15" x14ac:dyDescent="0.25">
      <c r="A132" s="183" t="str">
        <f t="shared" si="4"/>
        <v>--</v>
      </c>
      <c r="B132" s="110">
        <f t="shared" si="5"/>
        <v>23</v>
      </c>
      <c r="C132" s="179" t="str">
        <f>IF(F132="--","--",IF(ISEVEN(B132)=TRUE,SUBSTITUTE(LEFT(VLOOKUP(E132,'Basisgegevens+Uitleg'!$B$19:$D$25,3,),1),0,"--"),SUBSTITUTE(LEFT(VLOOKUP(E132,'Basisgegevens+Uitleg'!$B$19:$C$25,2,),1),0,"--")))</f>
        <v>M</v>
      </c>
      <c r="D132" s="124" t="str">
        <f t="shared" si="6"/>
        <v>M</v>
      </c>
      <c r="E132" s="110" t="str">
        <f t="shared" si="7"/>
        <v>Donderdag</v>
      </c>
      <c r="F132" s="138">
        <f>IF(ROW(E132)-5&lt;='Basisgegevens+Uitleg'!$C$2,F131+1,"--")</f>
        <v>45449</v>
      </c>
      <c r="G132" s="86"/>
      <c r="H132" s="82"/>
      <c r="I132" s="82"/>
      <c r="J132" s="87"/>
      <c r="K132" s="108"/>
      <c r="L132" s="18" t="str">
        <f>IF(ISERROR(VLOOKUP($F132,'Speciale dagen&amp;Activiteiten'!$A$3:$A$100,1,FALSE))=TRUE,"",VLOOKUP($F132,'Speciale dagen&amp;Activiteiten'!$A$3:$B$100,2,FALSE))</f>
        <v/>
      </c>
      <c r="M132" s="14" t="str">
        <f>IF(ISERROR(VLOOKUP(CONCATENATE(DAY($F132),"-",MONTH($F132)),Verjaardagen!$C$2:$C$101,1,FALSE))=TRUE,"",VLOOKUP(CONCATENATE(DAY($F132),"-",MONTH($F132)),Verjaardagen!$C$2:$E$101,3,FALSE))</f>
        <v/>
      </c>
      <c r="N132" s="15" t="str">
        <f>IF(ISERROR(VLOOKUP(F132,'School(vakanties)&amp;Activiteiten'!A$4:A$102,1,FALSE)=TRUE),IF(ISERROR(VLOOKUP(F132,'School(vakanties)&amp;Activiteiten'!B$4:B$102,1,FALSE)=TRUE),IF(O132&gt;0,N131,""),VLOOKUP(F132,'School(vakanties)&amp;Activiteiten'!B$4:C$102,2,FALSE)),VLOOKUP(F132,'School(vakanties)&amp;Activiteiten'!A$4:C$102,3,FALSE))</f>
        <v/>
      </c>
      <c r="O132" s="16">
        <f>IF(ISERROR(VLOOKUP(F132,'School(vakanties)&amp;Activiteiten'!A$4:A$102,1,FALSE)=TRUE),IF(AND(O131&gt;0,O131&lt;999),O131-1,0),VLOOKUP(F132,'School(vakanties)&amp;Activiteiten'!A$4:D$102,4,FALSE))</f>
        <v>0</v>
      </c>
    </row>
    <row r="133" spans="1:15" x14ac:dyDescent="0.25">
      <c r="A133" s="183" t="str">
        <f t="shared" si="4"/>
        <v>--</v>
      </c>
      <c r="B133" s="110">
        <f t="shared" si="5"/>
        <v>23</v>
      </c>
      <c r="C133" s="179" t="str">
        <f>IF(F133="--","--",IF(ISEVEN(B133)=TRUE,SUBSTITUTE(LEFT(VLOOKUP(E133,'Basisgegevens+Uitleg'!$B$19:$D$25,3,),1),0,"--"),SUBSTITUTE(LEFT(VLOOKUP(E133,'Basisgegevens+Uitleg'!$B$19:$C$25,2,),1),0,"--")))</f>
        <v>M</v>
      </c>
      <c r="D133" s="124" t="str">
        <f t="shared" si="6"/>
        <v>M</v>
      </c>
      <c r="E133" s="110" t="str">
        <f t="shared" si="7"/>
        <v>Vrijdag</v>
      </c>
      <c r="F133" s="138">
        <f>IF(ROW(E133)-5&lt;='Basisgegevens+Uitleg'!$C$2,F132+1,"--")</f>
        <v>45450</v>
      </c>
      <c r="G133" s="86"/>
      <c r="H133" s="82"/>
      <c r="I133" s="82"/>
      <c r="J133" s="87"/>
      <c r="K133" s="108"/>
      <c r="L133" s="18" t="str">
        <f>IF(ISERROR(VLOOKUP($F133,'Speciale dagen&amp;Activiteiten'!$A$3:$A$100,1,FALSE))=TRUE,"",VLOOKUP($F133,'Speciale dagen&amp;Activiteiten'!$A$3:$B$100,2,FALSE))</f>
        <v/>
      </c>
      <c r="M133" s="14" t="str">
        <f>IF(ISERROR(VLOOKUP(CONCATENATE(DAY($F133),"-",MONTH($F133)),Verjaardagen!$C$2:$C$101,1,FALSE))=TRUE,"",VLOOKUP(CONCATENATE(DAY($F133),"-",MONTH($F133)),Verjaardagen!$C$2:$E$101,3,FALSE))</f>
        <v/>
      </c>
      <c r="N133" s="15" t="str">
        <f>IF(ISERROR(VLOOKUP(F133,'School(vakanties)&amp;Activiteiten'!A$4:A$102,1,FALSE)=TRUE),IF(ISERROR(VLOOKUP(F133,'School(vakanties)&amp;Activiteiten'!B$4:B$102,1,FALSE)=TRUE),IF(O133&gt;0,N132,""),VLOOKUP(F133,'School(vakanties)&amp;Activiteiten'!B$4:C$102,2,FALSE)),VLOOKUP(F133,'School(vakanties)&amp;Activiteiten'!A$4:C$102,3,FALSE))</f>
        <v/>
      </c>
      <c r="O133" s="16">
        <f>IF(ISERROR(VLOOKUP(F133,'School(vakanties)&amp;Activiteiten'!A$4:A$102,1,FALSE)=TRUE),IF(AND(O132&gt;0,O132&lt;999),O132-1,0),VLOOKUP(F133,'School(vakanties)&amp;Activiteiten'!A$4:D$102,4,FALSE))</f>
        <v>0</v>
      </c>
    </row>
    <row r="134" spans="1:15" x14ac:dyDescent="0.25">
      <c r="A134" s="183" t="str">
        <f t="shared" si="4"/>
        <v>--</v>
      </c>
      <c r="B134" s="110">
        <f t="shared" si="5"/>
        <v>23</v>
      </c>
      <c r="C134" s="179" t="str">
        <f>IF(F134="--","--",IF(ISEVEN(B134)=TRUE,SUBSTITUTE(LEFT(VLOOKUP(E134,'Basisgegevens+Uitleg'!$B$19:$D$25,3,),1),0,"--"),SUBSTITUTE(LEFT(VLOOKUP(E134,'Basisgegevens+Uitleg'!$B$19:$C$25,2,),1),0,"--")))</f>
        <v>A</v>
      </c>
      <c r="D134" s="124" t="str">
        <f t="shared" si="6"/>
        <v>A</v>
      </c>
      <c r="E134" s="110" t="str">
        <f t="shared" si="7"/>
        <v>Zaterdag</v>
      </c>
      <c r="F134" s="138">
        <f>IF(ROW(E134)-5&lt;='Basisgegevens+Uitleg'!$C$2,F133+1,"--")</f>
        <v>45451</v>
      </c>
      <c r="G134" s="86"/>
      <c r="H134" s="82"/>
      <c r="I134" s="82"/>
      <c r="J134" s="87"/>
      <c r="K134" s="108"/>
      <c r="L134" s="18" t="str">
        <f>IF(ISERROR(VLOOKUP($F134,'Speciale dagen&amp;Activiteiten'!$A$3:$A$100,1,FALSE))=TRUE,"",VLOOKUP($F134,'Speciale dagen&amp;Activiteiten'!$A$3:$B$100,2,FALSE))</f>
        <v/>
      </c>
      <c r="M134" s="14" t="str">
        <f>IF(ISERROR(VLOOKUP(CONCATENATE(DAY($F134),"-",MONTH($F134)),Verjaardagen!$C$2:$C$101,1,FALSE))=TRUE,"",VLOOKUP(CONCATENATE(DAY($F134),"-",MONTH($F134)),Verjaardagen!$C$2:$E$101,3,FALSE))</f>
        <v/>
      </c>
      <c r="N134" s="15" t="str">
        <f>IF(ISERROR(VLOOKUP(F134,'School(vakanties)&amp;Activiteiten'!A$4:A$102,1,FALSE)=TRUE),IF(ISERROR(VLOOKUP(F134,'School(vakanties)&amp;Activiteiten'!B$4:B$102,1,FALSE)=TRUE),IF(O134&gt;0,N133,""),VLOOKUP(F134,'School(vakanties)&amp;Activiteiten'!B$4:C$102,2,FALSE)),VLOOKUP(F134,'School(vakanties)&amp;Activiteiten'!A$4:C$102,3,FALSE))</f>
        <v/>
      </c>
      <c r="O134" s="16">
        <f>IF(ISERROR(VLOOKUP(F134,'School(vakanties)&amp;Activiteiten'!A$4:A$102,1,FALSE)=TRUE),IF(AND(O133&gt;0,O133&lt;999),O133-1,0),VLOOKUP(F134,'School(vakanties)&amp;Activiteiten'!A$4:D$102,4,FALSE))</f>
        <v>0</v>
      </c>
    </row>
    <row r="135" spans="1:15" x14ac:dyDescent="0.25">
      <c r="A135" s="183" t="str">
        <f t="shared" ref="A135:A198" si="8">IF(L135&amp;M135&amp;N135="","--",SUBSTITUTE(SUBSTITUTE(SUBSTITUTE(IF(L135="","--",L135)&amp;"/"&amp;IF(M135="","--",M135)&amp;"/"&amp;IF(N135="","--",N135),"--/",""),"//--",""),"/--",""))</f>
        <v>--</v>
      </c>
      <c r="B135" s="110">
        <f t="shared" ref="B135:B198" si="9">IF(F135="--","--",IF(E135="Zondag",WEEKNUM(F135,1)-1,WEEKNUM(F135,1)))</f>
        <v>23</v>
      </c>
      <c r="C135" s="179" t="str">
        <f>IF(F135="--","--",IF(ISEVEN(B135)=TRUE,SUBSTITUTE(LEFT(VLOOKUP(E135,'Basisgegevens+Uitleg'!$B$19:$D$25,3,),1),0,"--"),SUBSTITUTE(LEFT(VLOOKUP(E135,'Basisgegevens+Uitleg'!$B$19:$C$25,2,),1),0,"--")))</f>
        <v>V</v>
      </c>
      <c r="D135" s="124" t="str">
        <f t="shared" ref="D135:D198" si="10">IF(F135="--","--",TRIM(IF(ISERROR(SEARCH("V",IF(LEN(G135&amp;H135&amp;I135&amp;J135)&lt;4,C135,"")&amp;G135&amp;H135&amp;I135&amp;J135,1))=TRUE,"","V ")&amp;IF(ISERROR(SEARCH("M",IF(LEN(G135&amp;H135&amp;I135&amp;J135)&lt;4,C135,"")&amp;G135&amp;H135&amp;I135&amp;J135,1))=TRUE,"","M ")&amp;IF(ISERROR(SEARCH("A",IF(LEN(G135&amp;H135&amp;I135&amp;J135)&lt;4,C135,"")&amp;G135&amp;H135&amp;I135&amp;J135,1))=TRUE,"","A")))</f>
        <v>V</v>
      </c>
      <c r="E135" s="110" t="str">
        <f t="shared" ref="E135:E198" si="11">IF(F135="--","--",IF(WEEKDAY(F135)=1,"Zondag",IF(WEEKDAY(F135)=2,"Maandag",IF(WEEKDAY(F135)=3,"Dinsdag",IF(WEEKDAY(F135)=4,"Woensdag",IF(WEEKDAY(F135)=5,"Donderdag",IF(WEEKDAY(F135)=6,"Vrijdag",IF(WEEKDAY(F135)=7,"Zaterdag","--"))))))))</f>
        <v>Zondag</v>
      </c>
      <c r="F135" s="138">
        <f>IF(ROW(E135)-5&lt;='Basisgegevens+Uitleg'!$C$2,F134+1,"--")</f>
        <v>45452</v>
      </c>
      <c r="G135" s="86"/>
      <c r="H135" s="82"/>
      <c r="I135" s="82"/>
      <c r="J135" s="87"/>
      <c r="K135" s="108"/>
      <c r="L135" s="18" t="str">
        <f>IF(ISERROR(VLOOKUP($F135,'Speciale dagen&amp;Activiteiten'!$A$3:$A$100,1,FALSE))=TRUE,"",VLOOKUP($F135,'Speciale dagen&amp;Activiteiten'!$A$3:$B$100,2,FALSE))</f>
        <v/>
      </c>
      <c r="M135" s="14" t="str">
        <f>IF(ISERROR(VLOOKUP(CONCATENATE(DAY($F135),"-",MONTH($F135)),Verjaardagen!$C$2:$C$101,1,FALSE))=TRUE,"",VLOOKUP(CONCATENATE(DAY($F135),"-",MONTH($F135)),Verjaardagen!$C$2:$E$101,3,FALSE))</f>
        <v/>
      </c>
      <c r="N135" s="15" t="str">
        <f>IF(ISERROR(VLOOKUP(F135,'School(vakanties)&amp;Activiteiten'!A$4:A$102,1,FALSE)=TRUE),IF(ISERROR(VLOOKUP(F135,'School(vakanties)&amp;Activiteiten'!B$4:B$102,1,FALSE)=TRUE),IF(O135&gt;0,N134,""),VLOOKUP(F135,'School(vakanties)&amp;Activiteiten'!B$4:C$102,2,FALSE)),VLOOKUP(F135,'School(vakanties)&amp;Activiteiten'!A$4:C$102,3,FALSE))</f>
        <v/>
      </c>
      <c r="O135" s="16">
        <f>IF(ISERROR(VLOOKUP(F135,'School(vakanties)&amp;Activiteiten'!A$4:A$102,1,FALSE)=TRUE),IF(AND(O134&gt;0,O134&lt;999),O134-1,0),VLOOKUP(F135,'School(vakanties)&amp;Activiteiten'!A$4:D$102,4,FALSE))</f>
        <v>0</v>
      </c>
    </row>
    <row r="136" spans="1:15" x14ac:dyDescent="0.25">
      <c r="A136" s="183" t="str">
        <f t="shared" si="8"/>
        <v>--</v>
      </c>
      <c r="B136" s="110">
        <f t="shared" si="9"/>
        <v>24</v>
      </c>
      <c r="C136" s="179" t="str">
        <f>IF(F136="--","--",IF(ISEVEN(B136)=TRUE,SUBSTITUTE(LEFT(VLOOKUP(E136,'Basisgegevens+Uitleg'!$B$19:$D$25,3,),1),0,"--"),SUBSTITUTE(LEFT(VLOOKUP(E136,'Basisgegevens+Uitleg'!$B$19:$C$25,2,),1),0,"--")))</f>
        <v>M</v>
      </c>
      <c r="D136" s="124" t="str">
        <f t="shared" si="10"/>
        <v>M</v>
      </c>
      <c r="E136" s="110" t="str">
        <f t="shared" si="11"/>
        <v>Maandag</v>
      </c>
      <c r="F136" s="138">
        <f>IF(ROW(E136)-5&lt;='Basisgegevens+Uitleg'!$C$2,F135+1,"--")</f>
        <v>45453</v>
      </c>
      <c r="G136" s="86"/>
      <c r="H136" s="82"/>
      <c r="I136" s="82"/>
      <c r="J136" s="87"/>
      <c r="K136" s="108"/>
      <c r="L136" s="18" t="str">
        <f>IF(ISERROR(VLOOKUP($F136,'Speciale dagen&amp;Activiteiten'!$A$3:$A$100,1,FALSE))=TRUE,"",VLOOKUP($F136,'Speciale dagen&amp;Activiteiten'!$A$3:$B$100,2,FALSE))</f>
        <v/>
      </c>
      <c r="M136" s="14" t="str">
        <f>IF(ISERROR(VLOOKUP(CONCATENATE(DAY($F136),"-",MONTH($F136)),Verjaardagen!$C$2:$C$101,1,FALSE))=TRUE,"",VLOOKUP(CONCATENATE(DAY($F136),"-",MONTH($F136)),Verjaardagen!$C$2:$E$101,3,FALSE))</f>
        <v/>
      </c>
      <c r="N136" s="15" t="str">
        <f>IF(ISERROR(VLOOKUP(F136,'School(vakanties)&amp;Activiteiten'!A$4:A$102,1,FALSE)=TRUE),IF(ISERROR(VLOOKUP(F136,'School(vakanties)&amp;Activiteiten'!B$4:B$102,1,FALSE)=TRUE),IF(O136&gt;0,N135,""),VLOOKUP(F136,'School(vakanties)&amp;Activiteiten'!B$4:C$102,2,FALSE)),VLOOKUP(F136,'School(vakanties)&amp;Activiteiten'!A$4:C$102,3,FALSE))</f>
        <v/>
      </c>
      <c r="O136" s="16">
        <f>IF(ISERROR(VLOOKUP(F136,'School(vakanties)&amp;Activiteiten'!A$4:A$102,1,FALSE)=TRUE),IF(AND(O135&gt;0,O135&lt;999),O135-1,0),VLOOKUP(F136,'School(vakanties)&amp;Activiteiten'!A$4:D$102,4,FALSE))</f>
        <v>0</v>
      </c>
    </row>
    <row r="137" spans="1:15" x14ac:dyDescent="0.25">
      <c r="A137" s="183" t="str">
        <f t="shared" si="8"/>
        <v>--</v>
      </c>
      <c r="B137" s="110">
        <f t="shared" si="9"/>
        <v>24</v>
      </c>
      <c r="C137" s="179" t="str">
        <f>IF(F137="--","--",IF(ISEVEN(B137)=TRUE,SUBSTITUTE(LEFT(VLOOKUP(E137,'Basisgegevens+Uitleg'!$B$19:$D$25,3,),1),0,"--"),SUBSTITUTE(LEFT(VLOOKUP(E137,'Basisgegevens+Uitleg'!$B$19:$C$25,2,),1),0,"--")))</f>
        <v>V</v>
      </c>
      <c r="D137" s="124" t="str">
        <f t="shared" si="10"/>
        <v>V</v>
      </c>
      <c r="E137" s="110" t="str">
        <f t="shared" si="11"/>
        <v>Dinsdag</v>
      </c>
      <c r="F137" s="138">
        <f>IF(ROW(E137)-5&lt;='Basisgegevens+Uitleg'!$C$2,F136+1,"--")</f>
        <v>45454</v>
      </c>
      <c r="G137" s="86"/>
      <c r="H137" s="82"/>
      <c r="I137" s="82"/>
      <c r="J137" s="87"/>
      <c r="K137" s="108"/>
      <c r="L137" s="18" t="str">
        <f>IF(ISERROR(VLOOKUP($F137,'Speciale dagen&amp;Activiteiten'!$A$3:$A$100,1,FALSE))=TRUE,"",VLOOKUP($F137,'Speciale dagen&amp;Activiteiten'!$A$3:$B$100,2,FALSE))</f>
        <v/>
      </c>
      <c r="M137" s="14" t="str">
        <f>IF(ISERROR(VLOOKUP(CONCATENATE(DAY($F137),"-",MONTH($F137)),Verjaardagen!$C$2:$C$101,1,FALSE))=TRUE,"",VLOOKUP(CONCATENATE(DAY($F137),"-",MONTH($F137)),Verjaardagen!$C$2:$E$101,3,FALSE))</f>
        <v/>
      </c>
      <c r="N137" s="15" t="str">
        <f>IF(ISERROR(VLOOKUP(F137,'School(vakanties)&amp;Activiteiten'!A$4:A$102,1,FALSE)=TRUE),IF(ISERROR(VLOOKUP(F137,'School(vakanties)&amp;Activiteiten'!B$4:B$102,1,FALSE)=TRUE),IF(O137&gt;0,N136,""),VLOOKUP(F137,'School(vakanties)&amp;Activiteiten'!B$4:C$102,2,FALSE)),VLOOKUP(F137,'School(vakanties)&amp;Activiteiten'!A$4:C$102,3,FALSE))</f>
        <v/>
      </c>
      <c r="O137" s="16">
        <f>IF(ISERROR(VLOOKUP(F137,'School(vakanties)&amp;Activiteiten'!A$4:A$102,1,FALSE)=TRUE),IF(AND(O136&gt;0,O136&lt;999),O136-1,0),VLOOKUP(F137,'School(vakanties)&amp;Activiteiten'!A$4:D$102,4,FALSE))</f>
        <v>0</v>
      </c>
    </row>
    <row r="138" spans="1:15" x14ac:dyDescent="0.25">
      <c r="A138" s="183" t="str">
        <f t="shared" si="8"/>
        <v>--</v>
      </c>
      <c r="B138" s="110">
        <f t="shared" si="9"/>
        <v>24</v>
      </c>
      <c r="C138" s="179" t="str">
        <f>IF(F138="--","--",IF(ISEVEN(B138)=TRUE,SUBSTITUTE(LEFT(VLOOKUP(E138,'Basisgegevens+Uitleg'!$B$19:$D$25,3,),1),0,"--"),SUBSTITUTE(LEFT(VLOOKUP(E138,'Basisgegevens+Uitleg'!$B$19:$C$25,2,),1),0,"--")))</f>
        <v>V</v>
      </c>
      <c r="D138" s="124" t="str">
        <f t="shared" si="10"/>
        <v>V</v>
      </c>
      <c r="E138" s="110" t="str">
        <f t="shared" si="11"/>
        <v>Woensdag</v>
      </c>
      <c r="F138" s="138">
        <f>IF(ROW(E138)-5&lt;='Basisgegevens+Uitleg'!$C$2,F137+1,"--")</f>
        <v>45455</v>
      </c>
      <c r="G138" s="86"/>
      <c r="H138" s="82"/>
      <c r="I138" s="82"/>
      <c r="J138" s="87"/>
      <c r="K138" s="108"/>
      <c r="L138" s="18" t="str">
        <f>IF(ISERROR(VLOOKUP($F138,'Speciale dagen&amp;Activiteiten'!$A$3:$A$100,1,FALSE))=TRUE,"",VLOOKUP($F138,'Speciale dagen&amp;Activiteiten'!$A$3:$B$100,2,FALSE))</f>
        <v/>
      </c>
      <c r="M138" s="14" t="str">
        <f>IF(ISERROR(VLOOKUP(CONCATENATE(DAY($F138),"-",MONTH($F138)),Verjaardagen!$C$2:$C$101,1,FALSE))=TRUE,"",VLOOKUP(CONCATENATE(DAY($F138),"-",MONTH($F138)),Verjaardagen!$C$2:$E$101,3,FALSE))</f>
        <v/>
      </c>
      <c r="N138" s="15" t="str">
        <f>IF(ISERROR(VLOOKUP(F138,'School(vakanties)&amp;Activiteiten'!A$4:A$102,1,FALSE)=TRUE),IF(ISERROR(VLOOKUP(F138,'School(vakanties)&amp;Activiteiten'!B$4:B$102,1,FALSE)=TRUE),IF(O138&gt;0,N137,""),VLOOKUP(F138,'School(vakanties)&amp;Activiteiten'!B$4:C$102,2,FALSE)),VLOOKUP(F138,'School(vakanties)&amp;Activiteiten'!A$4:C$102,3,FALSE))</f>
        <v/>
      </c>
      <c r="O138" s="16">
        <f>IF(ISERROR(VLOOKUP(F138,'School(vakanties)&amp;Activiteiten'!A$4:A$102,1,FALSE)=TRUE),IF(AND(O137&gt;0,O137&lt;999),O137-1,0),VLOOKUP(F138,'School(vakanties)&amp;Activiteiten'!A$4:D$102,4,FALSE))</f>
        <v>0</v>
      </c>
    </row>
    <row r="139" spans="1:15" x14ac:dyDescent="0.25">
      <c r="A139" s="183" t="str">
        <f t="shared" si="8"/>
        <v>--</v>
      </c>
      <c r="B139" s="110">
        <f t="shared" si="9"/>
        <v>24</v>
      </c>
      <c r="C139" s="179" t="str">
        <f>IF(F139="--","--",IF(ISEVEN(B139)=TRUE,SUBSTITUTE(LEFT(VLOOKUP(E139,'Basisgegevens+Uitleg'!$B$19:$D$25,3,),1),0,"--"),SUBSTITUTE(LEFT(VLOOKUP(E139,'Basisgegevens+Uitleg'!$B$19:$C$25,2,),1),0,"--")))</f>
        <v>V</v>
      </c>
      <c r="D139" s="124" t="str">
        <f t="shared" si="10"/>
        <v>V</v>
      </c>
      <c r="E139" s="110" t="str">
        <f t="shared" si="11"/>
        <v>Donderdag</v>
      </c>
      <c r="F139" s="138">
        <f>IF(ROW(E139)-5&lt;='Basisgegevens+Uitleg'!$C$2,F138+1,"--")</f>
        <v>45456</v>
      </c>
      <c r="G139" s="86"/>
      <c r="H139" s="82"/>
      <c r="I139" s="82"/>
      <c r="J139" s="87"/>
      <c r="K139" s="108"/>
      <c r="L139" s="18" t="str">
        <f>IF(ISERROR(VLOOKUP($F139,'Speciale dagen&amp;Activiteiten'!$A$3:$A$100,1,FALSE))=TRUE,"",VLOOKUP($F139,'Speciale dagen&amp;Activiteiten'!$A$3:$B$100,2,FALSE))</f>
        <v/>
      </c>
      <c r="M139" s="14" t="str">
        <f>IF(ISERROR(VLOOKUP(CONCATENATE(DAY($F139),"-",MONTH($F139)),Verjaardagen!$C$2:$C$101,1,FALSE))=TRUE,"",VLOOKUP(CONCATENATE(DAY($F139),"-",MONTH($F139)),Verjaardagen!$C$2:$E$101,3,FALSE))</f>
        <v/>
      </c>
      <c r="N139" s="15" t="str">
        <f>IF(ISERROR(VLOOKUP(F139,'School(vakanties)&amp;Activiteiten'!A$4:A$102,1,FALSE)=TRUE),IF(ISERROR(VLOOKUP(F139,'School(vakanties)&amp;Activiteiten'!B$4:B$102,1,FALSE)=TRUE),IF(O139&gt;0,N138,""),VLOOKUP(F139,'School(vakanties)&amp;Activiteiten'!B$4:C$102,2,FALSE)),VLOOKUP(F139,'School(vakanties)&amp;Activiteiten'!A$4:C$102,3,FALSE))</f>
        <v/>
      </c>
      <c r="O139" s="16">
        <f>IF(ISERROR(VLOOKUP(F139,'School(vakanties)&amp;Activiteiten'!A$4:A$102,1,FALSE)=TRUE),IF(AND(O138&gt;0,O138&lt;999),O138-1,0),VLOOKUP(F139,'School(vakanties)&amp;Activiteiten'!A$4:D$102,4,FALSE))</f>
        <v>0</v>
      </c>
    </row>
    <row r="140" spans="1:15" x14ac:dyDescent="0.25">
      <c r="A140" s="183" t="str">
        <f t="shared" si="8"/>
        <v>--</v>
      </c>
      <c r="B140" s="110">
        <f t="shared" si="9"/>
        <v>24</v>
      </c>
      <c r="C140" s="179" t="str">
        <f>IF(F140="--","--",IF(ISEVEN(B140)=TRUE,SUBSTITUTE(LEFT(VLOOKUP(E140,'Basisgegevens+Uitleg'!$B$19:$D$25,3,),1),0,"--"),SUBSTITUTE(LEFT(VLOOKUP(E140,'Basisgegevens+Uitleg'!$B$19:$C$25,2,),1),0,"--")))</f>
        <v>V</v>
      </c>
      <c r="D140" s="124" t="str">
        <f t="shared" si="10"/>
        <v>V</v>
      </c>
      <c r="E140" s="110" t="str">
        <f t="shared" si="11"/>
        <v>Vrijdag</v>
      </c>
      <c r="F140" s="138">
        <f>IF(ROW(E140)-5&lt;='Basisgegevens+Uitleg'!$C$2,F139+1,"--")</f>
        <v>45457</v>
      </c>
      <c r="G140" s="86"/>
      <c r="H140" s="82"/>
      <c r="I140" s="82"/>
      <c r="J140" s="87"/>
      <c r="K140" s="108"/>
      <c r="L140" s="18" t="str">
        <f>IF(ISERROR(VLOOKUP($F140,'Speciale dagen&amp;Activiteiten'!$A$3:$A$100,1,FALSE))=TRUE,"",VLOOKUP($F140,'Speciale dagen&amp;Activiteiten'!$A$3:$B$100,2,FALSE))</f>
        <v/>
      </c>
      <c r="M140" s="14" t="str">
        <f>IF(ISERROR(VLOOKUP(CONCATENATE(DAY($F140),"-",MONTH($F140)),Verjaardagen!$C$2:$C$101,1,FALSE))=TRUE,"",VLOOKUP(CONCATENATE(DAY($F140),"-",MONTH($F140)),Verjaardagen!$C$2:$E$101,3,FALSE))</f>
        <v/>
      </c>
      <c r="N140" s="15" t="str">
        <f>IF(ISERROR(VLOOKUP(F140,'School(vakanties)&amp;Activiteiten'!A$4:A$102,1,FALSE)=TRUE),IF(ISERROR(VLOOKUP(F140,'School(vakanties)&amp;Activiteiten'!B$4:B$102,1,FALSE)=TRUE),IF(O140&gt;0,N139,""),VLOOKUP(F140,'School(vakanties)&amp;Activiteiten'!B$4:C$102,2,FALSE)),VLOOKUP(F140,'School(vakanties)&amp;Activiteiten'!A$4:C$102,3,FALSE))</f>
        <v/>
      </c>
      <c r="O140" s="16">
        <f>IF(ISERROR(VLOOKUP(F140,'School(vakanties)&amp;Activiteiten'!A$4:A$102,1,FALSE)=TRUE),IF(AND(O139&gt;0,O139&lt;999),O139-1,0),VLOOKUP(F140,'School(vakanties)&amp;Activiteiten'!A$4:D$102,4,FALSE))</f>
        <v>0</v>
      </c>
    </row>
    <row r="141" spans="1:15" x14ac:dyDescent="0.25">
      <c r="A141" s="183" t="str">
        <f t="shared" si="8"/>
        <v>--</v>
      </c>
      <c r="B141" s="110">
        <f t="shared" si="9"/>
        <v>24</v>
      </c>
      <c r="C141" s="179" t="str">
        <f>IF(F141="--","--",IF(ISEVEN(B141)=TRUE,SUBSTITUTE(LEFT(VLOOKUP(E141,'Basisgegevens+Uitleg'!$B$19:$D$25,3,),1),0,"--"),SUBSTITUTE(LEFT(VLOOKUP(E141,'Basisgegevens+Uitleg'!$B$19:$C$25,2,),1),0,"--")))</f>
        <v>M</v>
      </c>
      <c r="D141" s="124" t="str">
        <f t="shared" si="10"/>
        <v>M</v>
      </c>
      <c r="E141" s="110" t="str">
        <f t="shared" si="11"/>
        <v>Zaterdag</v>
      </c>
      <c r="F141" s="138">
        <f>IF(ROW(E141)-5&lt;='Basisgegevens+Uitleg'!$C$2,F140+1,"--")</f>
        <v>45458</v>
      </c>
      <c r="G141" s="86"/>
      <c r="H141" s="82"/>
      <c r="I141" s="82"/>
      <c r="J141" s="87"/>
      <c r="K141" s="108"/>
      <c r="L141" s="18" t="str">
        <f>IF(ISERROR(VLOOKUP($F141,'Speciale dagen&amp;Activiteiten'!$A$3:$A$100,1,FALSE))=TRUE,"",VLOOKUP($F141,'Speciale dagen&amp;Activiteiten'!$A$3:$B$100,2,FALSE))</f>
        <v/>
      </c>
      <c r="M141" s="14" t="str">
        <f>IF(ISERROR(VLOOKUP(CONCATENATE(DAY($F141),"-",MONTH($F141)),Verjaardagen!$C$2:$C$101,1,FALSE))=TRUE,"",VLOOKUP(CONCATENATE(DAY($F141),"-",MONTH($F141)),Verjaardagen!$C$2:$E$101,3,FALSE))</f>
        <v/>
      </c>
      <c r="N141" s="15" t="str">
        <f>IF(ISERROR(VLOOKUP(F141,'School(vakanties)&amp;Activiteiten'!A$4:A$102,1,FALSE)=TRUE),IF(ISERROR(VLOOKUP(F141,'School(vakanties)&amp;Activiteiten'!B$4:B$102,1,FALSE)=TRUE),IF(O141&gt;0,N140,""),VLOOKUP(F141,'School(vakanties)&amp;Activiteiten'!B$4:C$102,2,FALSE)),VLOOKUP(F141,'School(vakanties)&amp;Activiteiten'!A$4:C$102,3,FALSE))</f>
        <v/>
      </c>
      <c r="O141" s="16">
        <f>IF(ISERROR(VLOOKUP(F141,'School(vakanties)&amp;Activiteiten'!A$4:A$102,1,FALSE)=TRUE),IF(AND(O140&gt;0,O140&lt;999),O140-1,0),VLOOKUP(F141,'School(vakanties)&amp;Activiteiten'!A$4:D$102,4,FALSE))</f>
        <v>0</v>
      </c>
    </row>
    <row r="142" spans="1:15" x14ac:dyDescent="0.25">
      <c r="A142" s="183" t="str">
        <f t="shared" si="8"/>
        <v>Vaderdag</v>
      </c>
      <c r="B142" s="110">
        <f t="shared" si="9"/>
        <v>24</v>
      </c>
      <c r="C142" s="179" t="str">
        <f>IF(F142="--","--",IF(ISEVEN(B142)=TRUE,SUBSTITUTE(LEFT(VLOOKUP(E142,'Basisgegevens+Uitleg'!$B$19:$D$25,3,),1),0,"--"),SUBSTITUTE(LEFT(VLOOKUP(E142,'Basisgegevens+Uitleg'!$B$19:$C$25,2,),1),0,"--")))</f>
        <v>A</v>
      </c>
      <c r="D142" s="124" t="str">
        <f t="shared" si="10"/>
        <v>A</v>
      </c>
      <c r="E142" s="110" t="str">
        <f t="shared" si="11"/>
        <v>Zondag</v>
      </c>
      <c r="F142" s="138">
        <f>IF(ROW(E142)-5&lt;='Basisgegevens+Uitleg'!$C$2,F141+1,"--")</f>
        <v>45459</v>
      </c>
      <c r="G142" s="86"/>
      <c r="H142" s="82"/>
      <c r="I142" s="82"/>
      <c r="J142" s="87"/>
      <c r="K142" s="108"/>
      <c r="L142" s="18" t="str">
        <f>IF(ISERROR(VLOOKUP($F142,'Speciale dagen&amp;Activiteiten'!$A$3:$A$100,1,FALSE))=TRUE,"",VLOOKUP($F142,'Speciale dagen&amp;Activiteiten'!$A$3:$B$100,2,FALSE))</f>
        <v>Vaderdag</v>
      </c>
      <c r="M142" s="14" t="str">
        <f>IF(ISERROR(VLOOKUP(CONCATENATE(DAY($F142),"-",MONTH($F142)),Verjaardagen!$C$2:$C$101,1,FALSE))=TRUE,"",VLOOKUP(CONCATENATE(DAY($F142),"-",MONTH($F142)),Verjaardagen!$C$2:$E$101,3,FALSE))</f>
        <v/>
      </c>
      <c r="N142" s="15" t="str">
        <f>IF(ISERROR(VLOOKUP(F142,'School(vakanties)&amp;Activiteiten'!A$4:A$102,1,FALSE)=TRUE),IF(ISERROR(VLOOKUP(F142,'School(vakanties)&amp;Activiteiten'!B$4:B$102,1,FALSE)=TRUE),IF(O142&gt;0,N141,""),VLOOKUP(F142,'School(vakanties)&amp;Activiteiten'!B$4:C$102,2,FALSE)),VLOOKUP(F142,'School(vakanties)&amp;Activiteiten'!A$4:C$102,3,FALSE))</f>
        <v/>
      </c>
      <c r="O142" s="16">
        <f>IF(ISERROR(VLOOKUP(F142,'School(vakanties)&amp;Activiteiten'!A$4:A$102,1,FALSE)=TRUE),IF(AND(O141&gt;0,O141&lt;999),O141-1,0),VLOOKUP(F142,'School(vakanties)&amp;Activiteiten'!A$4:D$102,4,FALSE))</f>
        <v>0</v>
      </c>
    </row>
    <row r="143" spans="1:15" x14ac:dyDescent="0.25">
      <c r="A143" s="183" t="str">
        <f t="shared" si="8"/>
        <v>--</v>
      </c>
      <c r="B143" s="110">
        <f t="shared" si="9"/>
        <v>25</v>
      </c>
      <c r="C143" s="179" t="str">
        <f>IF(F143="--","--",IF(ISEVEN(B143)=TRUE,SUBSTITUTE(LEFT(VLOOKUP(E143,'Basisgegevens+Uitleg'!$B$19:$D$25,3,),1),0,"--"),SUBSTITUTE(LEFT(VLOOKUP(E143,'Basisgegevens+Uitleg'!$B$19:$C$25,2,),1),0,"--")))</f>
        <v>V</v>
      </c>
      <c r="D143" s="124" t="str">
        <f t="shared" si="10"/>
        <v>V</v>
      </c>
      <c r="E143" s="110" t="str">
        <f t="shared" si="11"/>
        <v>Maandag</v>
      </c>
      <c r="F143" s="138">
        <f>IF(ROW(E143)-5&lt;='Basisgegevens+Uitleg'!$C$2,F142+1,"--")</f>
        <v>45460</v>
      </c>
      <c r="G143" s="86"/>
      <c r="H143" s="82"/>
      <c r="I143" s="82"/>
      <c r="J143" s="87"/>
      <c r="K143" s="108"/>
      <c r="L143" s="18" t="str">
        <f>IF(ISERROR(VLOOKUP($F143,'Speciale dagen&amp;Activiteiten'!$A$3:$A$100,1,FALSE))=TRUE,"",VLOOKUP($F143,'Speciale dagen&amp;Activiteiten'!$A$3:$B$100,2,FALSE))</f>
        <v/>
      </c>
      <c r="M143" s="14" t="str">
        <f>IF(ISERROR(VLOOKUP(CONCATENATE(DAY($F143),"-",MONTH($F143)),Verjaardagen!$C$2:$C$101,1,FALSE))=TRUE,"",VLOOKUP(CONCATENATE(DAY($F143),"-",MONTH($F143)),Verjaardagen!$C$2:$E$101,3,FALSE))</f>
        <v/>
      </c>
      <c r="N143" s="15" t="str">
        <f>IF(ISERROR(VLOOKUP(F143,'School(vakanties)&amp;Activiteiten'!A$4:A$102,1,FALSE)=TRUE),IF(ISERROR(VLOOKUP(F143,'School(vakanties)&amp;Activiteiten'!B$4:B$102,1,FALSE)=TRUE),IF(O143&gt;0,N142,""),VLOOKUP(F143,'School(vakanties)&amp;Activiteiten'!B$4:C$102,2,FALSE)),VLOOKUP(F143,'School(vakanties)&amp;Activiteiten'!A$4:C$102,3,FALSE))</f>
        <v/>
      </c>
      <c r="O143" s="16">
        <f>IF(ISERROR(VLOOKUP(F143,'School(vakanties)&amp;Activiteiten'!A$4:A$102,1,FALSE)=TRUE),IF(AND(O142&gt;0,O142&lt;999),O142-1,0),VLOOKUP(F143,'School(vakanties)&amp;Activiteiten'!A$4:D$102,4,FALSE))</f>
        <v>0</v>
      </c>
    </row>
    <row r="144" spans="1:15" x14ac:dyDescent="0.25">
      <c r="A144" s="183" t="str">
        <f t="shared" si="8"/>
        <v>--</v>
      </c>
      <c r="B144" s="110">
        <f t="shared" si="9"/>
        <v>25</v>
      </c>
      <c r="C144" s="179" t="str">
        <f>IF(F144="--","--",IF(ISEVEN(B144)=TRUE,SUBSTITUTE(LEFT(VLOOKUP(E144,'Basisgegevens+Uitleg'!$B$19:$D$25,3,),1),0,"--"),SUBSTITUTE(LEFT(VLOOKUP(E144,'Basisgegevens+Uitleg'!$B$19:$C$25,2,),1),0,"--")))</f>
        <v>M</v>
      </c>
      <c r="D144" s="124" t="str">
        <f t="shared" si="10"/>
        <v>M</v>
      </c>
      <c r="E144" s="110" t="str">
        <f t="shared" si="11"/>
        <v>Dinsdag</v>
      </c>
      <c r="F144" s="138">
        <f>IF(ROW(E144)-5&lt;='Basisgegevens+Uitleg'!$C$2,F143+1,"--")</f>
        <v>45461</v>
      </c>
      <c r="G144" s="86"/>
      <c r="H144" s="82"/>
      <c r="I144" s="82"/>
      <c r="J144" s="87"/>
      <c r="K144" s="108"/>
      <c r="L144" s="18" t="str">
        <f>IF(ISERROR(VLOOKUP($F144,'Speciale dagen&amp;Activiteiten'!$A$3:$A$100,1,FALSE))=TRUE,"",VLOOKUP($F144,'Speciale dagen&amp;Activiteiten'!$A$3:$B$100,2,FALSE))</f>
        <v/>
      </c>
      <c r="M144" s="14" t="str">
        <f>IF(ISERROR(VLOOKUP(CONCATENATE(DAY($F144),"-",MONTH($F144)),Verjaardagen!$C$2:$C$101,1,FALSE))=TRUE,"",VLOOKUP(CONCATENATE(DAY($F144),"-",MONTH($F144)),Verjaardagen!$C$2:$E$101,3,FALSE))</f>
        <v/>
      </c>
      <c r="N144" s="15" t="str">
        <f>IF(ISERROR(VLOOKUP(F144,'School(vakanties)&amp;Activiteiten'!A$4:A$102,1,FALSE)=TRUE),IF(ISERROR(VLOOKUP(F144,'School(vakanties)&amp;Activiteiten'!B$4:B$102,1,FALSE)=TRUE),IF(O144&gt;0,N143,""),VLOOKUP(F144,'School(vakanties)&amp;Activiteiten'!B$4:C$102,2,FALSE)),VLOOKUP(F144,'School(vakanties)&amp;Activiteiten'!A$4:C$102,3,FALSE))</f>
        <v/>
      </c>
      <c r="O144" s="16">
        <f>IF(ISERROR(VLOOKUP(F144,'School(vakanties)&amp;Activiteiten'!A$4:A$102,1,FALSE)=TRUE),IF(AND(O143&gt;0,O143&lt;999),O143-1,0),VLOOKUP(F144,'School(vakanties)&amp;Activiteiten'!A$4:D$102,4,FALSE))</f>
        <v>0</v>
      </c>
    </row>
    <row r="145" spans="1:15" x14ac:dyDescent="0.25">
      <c r="A145" s="183" t="str">
        <f t="shared" si="8"/>
        <v>--</v>
      </c>
      <c r="B145" s="110">
        <f t="shared" si="9"/>
        <v>25</v>
      </c>
      <c r="C145" s="179" t="str">
        <f>IF(F145="--","--",IF(ISEVEN(B145)=TRUE,SUBSTITUTE(LEFT(VLOOKUP(E145,'Basisgegevens+Uitleg'!$B$19:$D$25,3,),1),0,"--"),SUBSTITUTE(LEFT(VLOOKUP(E145,'Basisgegevens+Uitleg'!$B$19:$C$25,2,),1),0,"--")))</f>
        <v>M</v>
      </c>
      <c r="D145" s="124" t="str">
        <f t="shared" si="10"/>
        <v>M</v>
      </c>
      <c r="E145" s="110" t="str">
        <f t="shared" si="11"/>
        <v>Woensdag</v>
      </c>
      <c r="F145" s="138">
        <f>IF(ROW(E145)-5&lt;='Basisgegevens+Uitleg'!$C$2,F144+1,"--")</f>
        <v>45462</v>
      </c>
      <c r="G145" s="86"/>
      <c r="H145" s="82"/>
      <c r="I145" s="82"/>
      <c r="J145" s="87"/>
      <c r="K145" s="108"/>
      <c r="L145" s="18" t="str">
        <f>IF(ISERROR(VLOOKUP($F145,'Speciale dagen&amp;Activiteiten'!$A$3:$A$100,1,FALSE))=TRUE,"",VLOOKUP($F145,'Speciale dagen&amp;Activiteiten'!$A$3:$B$100,2,FALSE))</f>
        <v/>
      </c>
      <c r="M145" s="14" t="str">
        <f>IF(ISERROR(VLOOKUP(CONCATENATE(DAY($F145),"-",MONTH($F145)),Verjaardagen!$C$2:$C$101,1,FALSE))=TRUE,"",VLOOKUP(CONCATENATE(DAY($F145),"-",MONTH($F145)),Verjaardagen!$C$2:$E$101,3,FALSE))</f>
        <v/>
      </c>
      <c r="N145" s="15" t="str">
        <f>IF(ISERROR(VLOOKUP(F145,'School(vakanties)&amp;Activiteiten'!A$4:A$102,1,FALSE)=TRUE),IF(ISERROR(VLOOKUP(F145,'School(vakanties)&amp;Activiteiten'!B$4:B$102,1,FALSE)=TRUE),IF(O145&gt;0,N144,""),VLOOKUP(F145,'School(vakanties)&amp;Activiteiten'!B$4:C$102,2,FALSE)),VLOOKUP(F145,'School(vakanties)&amp;Activiteiten'!A$4:C$102,3,FALSE))</f>
        <v/>
      </c>
      <c r="O145" s="16">
        <f>IF(ISERROR(VLOOKUP(F145,'School(vakanties)&amp;Activiteiten'!A$4:A$102,1,FALSE)=TRUE),IF(AND(O144&gt;0,O144&lt;999),O144-1,0),VLOOKUP(F145,'School(vakanties)&amp;Activiteiten'!A$4:D$102,4,FALSE))</f>
        <v>0</v>
      </c>
    </row>
    <row r="146" spans="1:15" x14ac:dyDescent="0.25">
      <c r="A146" s="183" t="str">
        <f t="shared" si="8"/>
        <v>--</v>
      </c>
      <c r="B146" s="110">
        <f t="shared" si="9"/>
        <v>25</v>
      </c>
      <c r="C146" s="179" t="str">
        <f>IF(F146="--","--",IF(ISEVEN(B146)=TRUE,SUBSTITUTE(LEFT(VLOOKUP(E146,'Basisgegevens+Uitleg'!$B$19:$D$25,3,),1),0,"--"),SUBSTITUTE(LEFT(VLOOKUP(E146,'Basisgegevens+Uitleg'!$B$19:$C$25,2,),1),0,"--")))</f>
        <v>M</v>
      </c>
      <c r="D146" s="124" t="str">
        <f t="shared" si="10"/>
        <v>M</v>
      </c>
      <c r="E146" s="110" t="str">
        <f t="shared" si="11"/>
        <v>Donderdag</v>
      </c>
      <c r="F146" s="138">
        <f>IF(ROW(E146)-5&lt;='Basisgegevens+Uitleg'!$C$2,F145+1,"--")</f>
        <v>45463</v>
      </c>
      <c r="G146" s="86"/>
      <c r="H146" s="82"/>
      <c r="I146" s="82"/>
      <c r="J146" s="87"/>
      <c r="K146" s="108"/>
      <c r="L146" s="18" t="str">
        <f>IF(ISERROR(VLOOKUP($F146,'Speciale dagen&amp;Activiteiten'!$A$3:$A$100,1,FALSE))=TRUE,"",VLOOKUP($F146,'Speciale dagen&amp;Activiteiten'!$A$3:$B$100,2,FALSE))</f>
        <v/>
      </c>
      <c r="M146" s="14" t="str">
        <f>IF(ISERROR(VLOOKUP(CONCATENATE(DAY($F146),"-",MONTH($F146)),Verjaardagen!$C$2:$C$101,1,FALSE))=TRUE,"",VLOOKUP(CONCATENATE(DAY($F146),"-",MONTH($F146)),Verjaardagen!$C$2:$E$101,3,FALSE))</f>
        <v/>
      </c>
      <c r="N146" s="15" t="str">
        <f>IF(ISERROR(VLOOKUP(F146,'School(vakanties)&amp;Activiteiten'!A$4:A$102,1,FALSE)=TRUE),IF(ISERROR(VLOOKUP(F146,'School(vakanties)&amp;Activiteiten'!B$4:B$102,1,FALSE)=TRUE),IF(O146&gt;0,N145,""),VLOOKUP(F146,'School(vakanties)&amp;Activiteiten'!B$4:C$102,2,FALSE)),VLOOKUP(F146,'School(vakanties)&amp;Activiteiten'!A$4:C$102,3,FALSE))</f>
        <v/>
      </c>
      <c r="O146" s="16">
        <f>IF(ISERROR(VLOOKUP(F146,'School(vakanties)&amp;Activiteiten'!A$4:A$102,1,FALSE)=TRUE),IF(AND(O145&gt;0,O145&lt;999),O145-1,0),VLOOKUP(F146,'School(vakanties)&amp;Activiteiten'!A$4:D$102,4,FALSE))</f>
        <v>0</v>
      </c>
    </row>
    <row r="147" spans="1:15" x14ac:dyDescent="0.25">
      <c r="A147" s="183" t="str">
        <f t="shared" si="8"/>
        <v>--</v>
      </c>
      <c r="B147" s="110">
        <f t="shared" si="9"/>
        <v>25</v>
      </c>
      <c r="C147" s="179" t="str">
        <f>IF(F147="--","--",IF(ISEVEN(B147)=TRUE,SUBSTITUTE(LEFT(VLOOKUP(E147,'Basisgegevens+Uitleg'!$B$19:$D$25,3,),1),0,"--"),SUBSTITUTE(LEFT(VLOOKUP(E147,'Basisgegevens+Uitleg'!$B$19:$C$25,2,),1),0,"--")))</f>
        <v>M</v>
      </c>
      <c r="D147" s="124" t="str">
        <f t="shared" si="10"/>
        <v>M</v>
      </c>
      <c r="E147" s="110" t="str">
        <f t="shared" si="11"/>
        <v>Vrijdag</v>
      </c>
      <c r="F147" s="138">
        <f>IF(ROW(E147)-5&lt;='Basisgegevens+Uitleg'!$C$2,F146+1,"--")</f>
        <v>45464</v>
      </c>
      <c r="G147" s="86"/>
      <c r="H147" s="82"/>
      <c r="I147" s="82"/>
      <c r="J147" s="87"/>
      <c r="K147" s="108"/>
      <c r="L147" s="18" t="str">
        <f>IF(ISERROR(VLOOKUP($F147,'Speciale dagen&amp;Activiteiten'!$A$3:$A$100,1,FALSE))=TRUE,"",VLOOKUP($F147,'Speciale dagen&amp;Activiteiten'!$A$3:$B$100,2,FALSE))</f>
        <v/>
      </c>
      <c r="M147" s="14" t="str">
        <f>IF(ISERROR(VLOOKUP(CONCATENATE(DAY($F147),"-",MONTH($F147)),Verjaardagen!$C$2:$C$101,1,FALSE))=TRUE,"",VLOOKUP(CONCATENATE(DAY($F147),"-",MONTH($F147)),Verjaardagen!$C$2:$E$101,3,FALSE))</f>
        <v/>
      </c>
      <c r="N147" s="15" t="str">
        <f>IF(ISERROR(VLOOKUP(F147,'School(vakanties)&amp;Activiteiten'!A$4:A$102,1,FALSE)=TRUE),IF(ISERROR(VLOOKUP(F147,'School(vakanties)&amp;Activiteiten'!B$4:B$102,1,FALSE)=TRUE),IF(O147&gt;0,N146,""),VLOOKUP(F147,'School(vakanties)&amp;Activiteiten'!B$4:C$102,2,FALSE)),VLOOKUP(F147,'School(vakanties)&amp;Activiteiten'!A$4:C$102,3,FALSE))</f>
        <v/>
      </c>
      <c r="O147" s="16">
        <f>IF(ISERROR(VLOOKUP(F147,'School(vakanties)&amp;Activiteiten'!A$4:A$102,1,FALSE)=TRUE),IF(AND(O146&gt;0,O146&lt;999),O146-1,0),VLOOKUP(F147,'School(vakanties)&amp;Activiteiten'!A$4:D$102,4,FALSE))</f>
        <v>0</v>
      </c>
    </row>
    <row r="148" spans="1:15" x14ac:dyDescent="0.25">
      <c r="A148" s="183" t="str">
        <f t="shared" si="8"/>
        <v>--</v>
      </c>
      <c r="B148" s="110">
        <f t="shared" si="9"/>
        <v>25</v>
      </c>
      <c r="C148" s="179" t="str">
        <f>IF(F148="--","--",IF(ISEVEN(B148)=TRUE,SUBSTITUTE(LEFT(VLOOKUP(E148,'Basisgegevens+Uitleg'!$B$19:$D$25,3,),1),0,"--"),SUBSTITUTE(LEFT(VLOOKUP(E148,'Basisgegevens+Uitleg'!$B$19:$C$25,2,),1),0,"--")))</f>
        <v>A</v>
      </c>
      <c r="D148" s="124" t="str">
        <f t="shared" si="10"/>
        <v>A</v>
      </c>
      <c r="E148" s="110" t="str">
        <f t="shared" si="11"/>
        <v>Zaterdag</v>
      </c>
      <c r="F148" s="138">
        <f>IF(ROW(E148)-5&lt;='Basisgegevens+Uitleg'!$C$2,F147+1,"--")</f>
        <v>45465</v>
      </c>
      <c r="G148" s="86"/>
      <c r="H148" s="82"/>
      <c r="I148" s="82"/>
      <c r="J148" s="87"/>
      <c r="K148" s="108"/>
      <c r="L148" s="18" t="str">
        <f>IF(ISERROR(VLOOKUP($F148,'Speciale dagen&amp;Activiteiten'!$A$3:$A$100,1,FALSE))=TRUE,"",VLOOKUP($F148,'Speciale dagen&amp;Activiteiten'!$A$3:$B$100,2,FALSE))</f>
        <v/>
      </c>
      <c r="M148" s="14" t="str">
        <f>IF(ISERROR(VLOOKUP(CONCATENATE(DAY($F148),"-",MONTH($F148)),Verjaardagen!$C$2:$C$101,1,FALSE))=TRUE,"",VLOOKUP(CONCATENATE(DAY($F148),"-",MONTH($F148)),Verjaardagen!$C$2:$E$101,3,FALSE))</f>
        <v/>
      </c>
      <c r="N148" s="15" t="str">
        <f>IF(ISERROR(VLOOKUP(F148,'School(vakanties)&amp;Activiteiten'!A$4:A$102,1,FALSE)=TRUE),IF(ISERROR(VLOOKUP(F148,'School(vakanties)&amp;Activiteiten'!B$4:B$102,1,FALSE)=TRUE),IF(O148&gt;0,N147,""),VLOOKUP(F148,'School(vakanties)&amp;Activiteiten'!B$4:C$102,2,FALSE)),VLOOKUP(F148,'School(vakanties)&amp;Activiteiten'!A$4:C$102,3,FALSE))</f>
        <v/>
      </c>
      <c r="O148" s="16">
        <f>IF(ISERROR(VLOOKUP(F148,'School(vakanties)&amp;Activiteiten'!A$4:A$102,1,FALSE)=TRUE),IF(AND(O147&gt;0,O147&lt;999),O147-1,0),VLOOKUP(F148,'School(vakanties)&amp;Activiteiten'!A$4:D$102,4,FALSE))</f>
        <v>0</v>
      </c>
    </row>
    <row r="149" spans="1:15" x14ac:dyDescent="0.25">
      <c r="A149" s="183" t="str">
        <f t="shared" si="8"/>
        <v>--</v>
      </c>
      <c r="B149" s="110">
        <f t="shared" si="9"/>
        <v>25</v>
      </c>
      <c r="C149" s="179" t="str">
        <f>IF(F149="--","--",IF(ISEVEN(B149)=TRUE,SUBSTITUTE(LEFT(VLOOKUP(E149,'Basisgegevens+Uitleg'!$B$19:$D$25,3,),1),0,"--"),SUBSTITUTE(LEFT(VLOOKUP(E149,'Basisgegevens+Uitleg'!$B$19:$C$25,2,),1),0,"--")))</f>
        <v>V</v>
      </c>
      <c r="D149" s="124" t="str">
        <f t="shared" si="10"/>
        <v>V</v>
      </c>
      <c r="E149" s="110" t="str">
        <f t="shared" si="11"/>
        <v>Zondag</v>
      </c>
      <c r="F149" s="138">
        <f>IF(ROW(E149)-5&lt;='Basisgegevens+Uitleg'!$C$2,F148+1,"--")</f>
        <v>45466</v>
      </c>
      <c r="G149" s="86"/>
      <c r="H149" s="82"/>
      <c r="I149" s="82"/>
      <c r="J149" s="87"/>
      <c r="K149" s="108"/>
      <c r="L149" s="18" t="str">
        <f>IF(ISERROR(VLOOKUP($F149,'Speciale dagen&amp;Activiteiten'!$A$3:$A$100,1,FALSE))=TRUE,"",VLOOKUP($F149,'Speciale dagen&amp;Activiteiten'!$A$3:$B$100,2,FALSE))</f>
        <v/>
      </c>
      <c r="M149" s="14" t="str">
        <f>IF(ISERROR(VLOOKUP(CONCATENATE(DAY($F149),"-",MONTH($F149)),Verjaardagen!$C$2:$C$101,1,FALSE))=TRUE,"",VLOOKUP(CONCATENATE(DAY($F149),"-",MONTH($F149)),Verjaardagen!$C$2:$E$101,3,FALSE))</f>
        <v/>
      </c>
      <c r="N149" s="15" t="str">
        <f>IF(ISERROR(VLOOKUP(F149,'School(vakanties)&amp;Activiteiten'!A$4:A$102,1,FALSE)=TRUE),IF(ISERROR(VLOOKUP(F149,'School(vakanties)&amp;Activiteiten'!B$4:B$102,1,FALSE)=TRUE),IF(O149&gt;0,N148,""),VLOOKUP(F149,'School(vakanties)&amp;Activiteiten'!B$4:C$102,2,FALSE)),VLOOKUP(F149,'School(vakanties)&amp;Activiteiten'!A$4:C$102,3,FALSE))</f>
        <v/>
      </c>
      <c r="O149" s="16">
        <f>IF(ISERROR(VLOOKUP(F149,'School(vakanties)&amp;Activiteiten'!A$4:A$102,1,FALSE)=TRUE),IF(AND(O148&gt;0,O148&lt;999),O148-1,0),VLOOKUP(F149,'School(vakanties)&amp;Activiteiten'!A$4:D$102,4,FALSE))</f>
        <v>0</v>
      </c>
    </row>
    <row r="150" spans="1:15" x14ac:dyDescent="0.25">
      <c r="A150" s="183" t="str">
        <f t="shared" si="8"/>
        <v>--</v>
      </c>
      <c r="B150" s="110">
        <f t="shared" si="9"/>
        <v>26</v>
      </c>
      <c r="C150" s="179" t="str">
        <f>IF(F150="--","--",IF(ISEVEN(B150)=TRUE,SUBSTITUTE(LEFT(VLOOKUP(E150,'Basisgegevens+Uitleg'!$B$19:$D$25,3,),1),0,"--"),SUBSTITUTE(LEFT(VLOOKUP(E150,'Basisgegevens+Uitleg'!$B$19:$C$25,2,),1),0,"--")))</f>
        <v>M</v>
      </c>
      <c r="D150" s="124" t="str">
        <f t="shared" si="10"/>
        <v>M</v>
      </c>
      <c r="E150" s="110" t="str">
        <f t="shared" si="11"/>
        <v>Maandag</v>
      </c>
      <c r="F150" s="138">
        <f>IF(ROW(E150)-5&lt;='Basisgegevens+Uitleg'!$C$2,F149+1,"--")</f>
        <v>45467</v>
      </c>
      <c r="G150" s="86"/>
      <c r="H150" s="82"/>
      <c r="I150" s="82"/>
      <c r="J150" s="87"/>
      <c r="K150" s="108"/>
      <c r="L150" s="18" t="str">
        <f>IF(ISERROR(VLOOKUP($F150,'Speciale dagen&amp;Activiteiten'!$A$3:$A$100,1,FALSE))=TRUE,"",VLOOKUP($F150,'Speciale dagen&amp;Activiteiten'!$A$3:$B$100,2,FALSE))</f>
        <v/>
      </c>
      <c r="M150" s="14" t="str">
        <f>IF(ISERROR(VLOOKUP(CONCATENATE(DAY($F150),"-",MONTH($F150)),Verjaardagen!$C$2:$C$101,1,FALSE))=TRUE,"",VLOOKUP(CONCATENATE(DAY($F150),"-",MONTH($F150)),Verjaardagen!$C$2:$E$101,3,FALSE))</f>
        <v/>
      </c>
      <c r="N150" s="15" t="str">
        <f>IF(ISERROR(VLOOKUP(F150,'School(vakanties)&amp;Activiteiten'!A$4:A$102,1,FALSE)=TRUE),IF(ISERROR(VLOOKUP(F150,'School(vakanties)&amp;Activiteiten'!B$4:B$102,1,FALSE)=TRUE),IF(O150&gt;0,N149,""),VLOOKUP(F150,'School(vakanties)&amp;Activiteiten'!B$4:C$102,2,FALSE)),VLOOKUP(F150,'School(vakanties)&amp;Activiteiten'!A$4:C$102,3,FALSE))</f>
        <v/>
      </c>
      <c r="O150" s="16">
        <f>IF(ISERROR(VLOOKUP(F150,'School(vakanties)&amp;Activiteiten'!A$4:A$102,1,FALSE)=TRUE),IF(AND(O149&gt;0,O149&lt;999),O149-1,0),VLOOKUP(F150,'School(vakanties)&amp;Activiteiten'!A$4:D$102,4,FALSE))</f>
        <v>0</v>
      </c>
    </row>
    <row r="151" spans="1:15" x14ac:dyDescent="0.25">
      <c r="A151" s="183" t="str">
        <f t="shared" si="8"/>
        <v>--</v>
      </c>
      <c r="B151" s="110">
        <f t="shared" si="9"/>
        <v>26</v>
      </c>
      <c r="C151" s="179" t="str">
        <f>IF(F151="--","--",IF(ISEVEN(B151)=TRUE,SUBSTITUTE(LEFT(VLOOKUP(E151,'Basisgegevens+Uitleg'!$B$19:$D$25,3,),1),0,"--"),SUBSTITUTE(LEFT(VLOOKUP(E151,'Basisgegevens+Uitleg'!$B$19:$C$25,2,),1),0,"--")))</f>
        <v>V</v>
      </c>
      <c r="D151" s="124" t="str">
        <f t="shared" si="10"/>
        <v>V</v>
      </c>
      <c r="E151" s="110" t="str">
        <f t="shared" si="11"/>
        <v>Dinsdag</v>
      </c>
      <c r="F151" s="138">
        <f>IF(ROW(E151)-5&lt;='Basisgegevens+Uitleg'!$C$2,F150+1,"--")</f>
        <v>45468</v>
      </c>
      <c r="G151" s="86"/>
      <c r="H151" s="82"/>
      <c r="I151" s="82"/>
      <c r="J151" s="87"/>
      <c r="K151" s="108"/>
      <c r="L151" s="18" t="str">
        <f>IF(ISERROR(VLOOKUP($F151,'Speciale dagen&amp;Activiteiten'!$A$3:$A$100,1,FALSE))=TRUE,"",VLOOKUP($F151,'Speciale dagen&amp;Activiteiten'!$A$3:$B$100,2,FALSE))</f>
        <v/>
      </c>
      <c r="M151" s="14" t="str">
        <f>IF(ISERROR(VLOOKUP(CONCATENATE(DAY($F151),"-",MONTH($F151)),Verjaardagen!$C$2:$C$101,1,FALSE))=TRUE,"",VLOOKUP(CONCATENATE(DAY($F151),"-",MONTH($F151)),Verjaardagen!$C$2:$E$101,3,FALSE))</f>
        <v/>
      </c>
      <c r="N151" s="15" t="str">
        <f>IF(ISERROR(VLOOKUP(F151,'School(vakanties)&amp;Activiteiten'!A$4:A$102,1,FALSE)=TRUE),IF(ISERROR(VLOOKUP(F151,'School(vakanties)&amp;Activiteiten'!B$4:B$102,1,FALSE)=TRUE),IF(O151&gt;0,N150,""),VLOOKUP(F151,'School(vakanties)&amp;Activiteiten'!B$4:C$102,2,FALSE)),VLOOKUP(F151,'School(vakanties)&amp;Activiteiten'!A$4:C$102,3,FALSE))</f>
        <v/>
      </c>
      <c r="O151" s="16">
        <f>IF(ISERROR(VLOOKUP(F151,'School(vakanties)&amp;Activiteiten'!A$4:A$102,1,FALSE)=TRUE),IF(AND(O150&gt;0,O150&lt;999),O150-1,0),VLOOKUP(F151,'School(vakanties)&amp;Activiteiten'!A$4:D$102,4,FALSE))</f>
        <v>0</v>
      </c>
    </row>
    <row r="152" spans="1:15" x14ac:dyDescent="0.25">
      <c r="A152" s="183" t="str">
        <f t="shared" si="8"/>
        <v>--</v>
      </c>
      <c r="B152" s="110">
        <f t="shared" si="9"/>
        <v>26</v>
      </c>
      <c r="C152" s="179" t="str">
        <f>IF(F152="--","--",IF(ISEVEN(B152)=TRUE,SUBSTITUTE(LEFT(VLOOKUP(E152,'Basisgegevens+Uitleg'!$B$19:$D$25,3,),1),0,"--"),SUBSTITUTE(LEFT(VLOOKUP(E152,'Basisgegevens+Uitleg'!$B$19:$C$25,2,),1),0,"--")))</f>
        <v>V</v>
      </c>
      <c r="D152" s="124" t="str">
        <f t="shared" si="10"/>
        <v>V</v>
      </c>
      <c r="E152" s="110" t="str">
        <f t="shared" si="11"/>
        <v>Woensdag</v>
      </c>
      <c r="F152" s="138">
        <f>IF(ROW(E152)-5&lt;='Basisgegevens+Uitleg'!$C$2,F151+1,"--")</f>
        <v>45469</v>
      </c>
      <c r="G152" s="86"/>
      <c r="H152" s="82"/>
      <c r="I152" s="82"/>
      <c r="J152" s="87"/>
      <c r="K152" s="108"/>
      <c r="L152" s="18" t="str">
        <f>IF(ISERROR(VLOOKUP($F152,'Speciale dagen&amp;Activiteiten'!$A$3:$A$100,1,FALSE))=TRUE,"",VLOOKUP($F152,'Speciale dagen&amp;Activiteiten'!$A$3:$B$100,2,FALSE))</f>
        <v/>
      </c>
      <c r="M152" s="14" t="str">
        <f>IF(ISERROR(VLOOKUP(CONCATENATE(DAY($F152),"-",MONTH($F152)),Verjaardagen!$C$2:$C$101,1,FALSE))=TRUE,"",VLOOKUP(CONCATENATE(DAY($F152),"-",MONTH($F152)),Verjaardagen!$C$2:$E$101,3,FALSE))</f>
        <v/>
      </c>
      <c r="N152" s="15" t="str">
        <f>IF(ISERROR(VLOOKUP(F152,'School(vakanties)&amp;Activiteiten'!A$4:A$102,1,FALSE)=TRUE),IF(ISERROR(VLOOKUP(F152,'School(vakanties)&amp;Activiteiten'!B$4:B$102,1,FALSE)=TRUE),IF(O152&gt;0,N151,""),VLOOKUP(F152,'School(vakanties)&amp;Activiteiten'!B$4:C$102,2,FALSE)),VLOOKUP(F152,'School(vakanties)&amp;Activiteiten'!A$4:C$102,3,FALSE))</f>
        <v/>
      </c>
      <c r="O152" s="16">
        <f>IF(ISERROR(VLOOKUP(F152,'School(vakanties)&amp;Activiteiten'!A$4:A$102,1,FALSE)=TRUE),IF(AND(O151&gt;0,O151&lt;999),O151-1,0),VLOOKUP(F152,'School(vakanties)&amp;Activiteiten'!A$4:D$102,4,FALSE))</f>
        <v>0</v>
      </c>
    </row>
    <row r="153" spans="1:15" x14ac:dyDescent="0.25">
      <c r="A153" s="183" t="str">
        <f t="shared" si="8"/>
        <v>--</v>
      </c>
      <c r="B153" s="110">
        <f t="shared" si="9"/>
        <v>26</v>
      </c>
      <c r="C153" s="179" t="str">
        <f>IF(F153="--","--",IF(ISEVEN(B153)=TRUE,SUBSTITUTE(LEFT(VLOOKUP(E153,'Basisgegevens+Uitleg'!$B$19:$D$25,3,),1),0,"--"),SUBSTITUTE(LEFT(VLOOKUP(E153,'Basisgegevens+Uitleg'!$B$19:$C$25,2,),1),0,"--")))</f>
        <v>V</v>
      </c>
      <c r="D153" s="124" t="str">
        <f t="shared" si="10"/>
        <v>V</v>
      </c>
      <c r="E153" s="110" t="str">
        <f t="shared" si="11"/>
        <v>Donderdag</v>
      </c>
      <c r="F153" s="138">
        <f>IF(ROW(E153)-5&lt;='Basisgegevens+Uitleg'!$C$2,F152+1,"--")</f>
        <v>45470</v>
      </c>
      <c r="G153" s="86"/>
      <c r="H153" s="82"/>
      <c r="I153" s="82"/>
      <c r="J153" s="87"/>
      <c r="K153" s="108"/>
      <c r="L153" s="18" t="str">
        <f>IF(ISERROR(VLOOKUP($F153,'Speciale dagen&amp;Activiteiten'!$A$3:$A$100,1,FALSE))=TRUE,"",VLOOKUP($F153,'Speciale dagen&amp;Activiteiten'!$A$3:$B$100,2,FALSE))</f>
        <v/>
      </c>
      <c r="M153" s="14" t="str">
        <f>IF(ISERROR(VLOOKUP(CONCATENATE(DAY($F153),"-",MONTH($F153)),Verjaardagen!$C$2:$C$101,1,FALSE))=TRUE,"",VLOOKUP(CONCATENATE(DAY($F153),"-",MONTH($F153)),Verjaardagen!$C$2:$E$101,3,FALSE))</f>
        <v/>
      </c>
      <c r="N153" s="15" t="str">
        <f>IF(ISERROR(VLOOKUP(F153,'School(vakanties)&amp;Activiteiten'!A$4:A$102,1,FALSE)=TRUE),IF(ISERROR(VLOOKUP(F153,'School(vakanties)&amp;Activiteiten'!B$4:B$102,1,FALSE)=TRUE),IF(O153&gt;0,N152,""),VLOOKUP(F153,'School(vakanties)&amp;Activiteiten'!B$4:C$102,2,FALSE)),VLOOKUP(F153,'School(vakanties)&amp;Activiteiten'!A$4:C$102,3,FALSE))</f>
        <v/>
      </c>
      <c r="O153" s="16">
        <f>IF(ISERROR(VLOOKUP(F153,'School(vakanties)&amp;Activiteiten'!A$4:A$102,1,FALSE)=TRUE),IF(AND(O152&gt;0,O152&lt;999),O152-1,0),VLOOKUP(F153,'School(vakanties)&amp;Activiteiten'!A$4:D$102,4,FALSE))</f>
        <v>0</v>
      </c>
    </row>
    <row r="154" spans="1:15" x14ac:dyDescent="0.25">
      <c r="A154" s="183" t="str">
        <f t="shared" si="8"/>
        <v>--</v>
      </c>
      <c r="B154" s="110">
        <f t="shared" si="9"/>
        <v>26</v>
      </c>
      <c r="C154" s="179" t="str">
        <f>IF(F154="--","--",IF(ISEVEN(B154)=TRUE,SUBSTITUTE(LEFT(VLOOKUP(E154,'Basisgegevens+Uitleg'!$B$19:$D$25,3,),1),0,"--"),SUBSTITUTE(LEFT(VLOOKUP(E154,'Basisgegevens+Uitleg'!$B$19:$C$25,2,),1),0,"--")))</f>
        <v>V</v>
      </c>
      <c r="D154" s="124" t="str">
        <f t="shared" si="10"/>
        <v>V</v>
      </c>
      <c r="E154" s="110" t="str">
        <f t="shared" si="11"/>
        <v>Vrijdag</v>
      </c>
      <c r="F154" s="138">
        <f>IF(ROW(E154)-5&lt;='Basisgegevens+Uitleg'!$C$2,F153+1,"--")</f>
        <v>45471</v>
      </c>
      <c r="G154" s="86"/>
      <c r="H154" s="82"/>
      <c r="I154" s="82"/>
      <c r="J154" s="87"/>
      <c r="K154" s="108"/>
      <c r="L154" s="18" t="str">
        <f>IF(ISERROR(VLOOKUP($F154,'Speciale dagen&amp;Activiteiten'!$A$3:$A$100,1,FALSE))=TRUE,"",VLOOKUP($F154,'Speciale dagen&amp;Activiteiten'!$A$3:$B$100,2,FALSE))</f>
        <v/>
      </c>
      <c r="M154" s="14" t="str">
        <f>IF(ISERROR(VLOOKUP(CONCATENATE(DAY($F154),"-",MONTH($F154)),Verjaardagen!$C$2:$C$101,1,FALSE))=TRUE,"",VLOOKUP(CONCATENATE(DAY($F154),"-",MONTH($F154)),Verjaardagen!$C$2:$E$101,3,FALSE))</f>
        <v/>
      </c>
      <c r="N154" s="15" t="str">
        <f>IF(ISERROR(VLOOKUP(F154,'School(vakanties)&amp;Activiteiten'!A$4:A$102,1,FALSE)=TRUE),IF(ISERROR(VLOOKUP(F154,'School(vakanties)&amp;Activiteiten'!B$4:B$102,1,FALSE)=TRUE),IF(O154&gt;0,N153,""),VLOOKUP(F154,'School(vakanties)&amp;Activiteiten'!B$4:C$102,2,FALSE)),VLOOKUP(F154,'School(vakanties)&amp;Activiteiten'!A$4:C$102,3,FALSE))</f>
        <v/>
      </c>
      <c r="O154" s="16">
        <f>IF(ISERROR(VLOOKUP(F154,'School(vakanties)&amp;Activiteiten'!A$4:A$102,1,FALSE)=TRUE),IF(AND(O153&gt;0,O153&lt;999),O153-1,0),VLOOKUP(F154,'School(vakanties)&amp;Activiteiten'!A$4:D$102,4,FALSE))</f>
        <v>0</v>
      </c>
    </row>
    <row r="155" spans="1:15" x14ac:dyDescent="0.25">
      <c r="A155" s="183" t="str">
        <f t="shared" si="8"/>
        <v>--</v>
      </c>
      <c r="B155" s="110">
        <f t="shared" si="9"/>
        <v>26</v>
      </c>
      <c r="C155" s="179" t="str">
        <f>IF(F155="--","--",IF(ISEVEN(B155)=TRUE,SUBSTITUTE(LEFT(VLOOKUP(E155,'Basisgegevens+Uitleg'!$B$19:$D$25,3,),1),0,"--"),SUBSTITUTE(LEFT(VLOOKUP(E155,'Basisgegevens+Uitleg'!$B$19:$C$25,2,),1),0,"--")))</f>
        <v>M</v>
      </c>
      <c r="D155" s="124" t="str">
        <f t="shared" si="10"/>
        <v>M</v>
      </c>
      <c r="E155" s="110" t="str">
        <f t="shared" si="11"/>
        <v>Zaterdag</v>
      </c>
      <c r="F155" s="138">
        <f>IF(ROW(E155)-5&lt;='Basisgegevens+Uitleg'!$C$2,F154+1,"--")</f>
        <v>45472</v>
      </c>
      <c r="G155" s="86"/>
      <c r="H155" s="82"/>
      <c r="I155" s="82"/>
      <c r="J155" s="87"/>
      <c r="K155" s="108"/>
      <c r="L155" s="18" t="str">
        <f>IF(ISERROR(VLOOKUP($F155,'Speciale dagen&amp;Activiteiten'!$A$3:$A$100,1,FALSE))=TRUE,"",VLOOKUP($F155,'Speciale dagen&amp;Activiteiten'!$A$3:$B$100,2,FALSE))</f>
        <v/>
      </c>
      <c r="M155" s="14" t="str">
        <f>IF(ISERROR(VLOOKUP(CONCATENATE(DAY($F155),"-",MONTH($F155)),Verjaardagen!$C$2:$C$101,1,FALSE))=TRUE,"",VLOOKUP(CONCATENATE(DAY($F155),"-",MONTH($F155)),Verjaardagen!$C$2:$E$101,3,FALSE))</f>
        <v/>
      </c>
      <c r="N155" s="15" t="str">
        <f>IF(ISERROR(VLOOKUP(F155,'School(vakanties)&amp;Activiteiten'!A$4:A$102,1,FALSE)=TRUE),IF(ISERROR(VLOOKUP(F155,'School(vakanties)&amp;Activiteiten'!B$4:B$102,1,FALSE)=TRUE),IF(O155&gt;0,N154,""),VLOOKUP(F155,'School(vakanties)&amp;Activiteiten'!B$4:C$102,2,FALSE)),VLOOKUP(F155,'School(vakanties)&amp;Activiteiten'!A$4:C$102,3,FALSE))</f>
        <v/>
      </c>
      <c r="O155" s="16">
        <f>IF(ISERROR(VLOOKUP(F155,'School(vakanties)&amp;Activiteiten'!A$4:A$102,1,FALSE)=TRUE),IF(AND(O154&gt;0,O154&lt;999),O154-1,0),VLOOKUP(F155,'School(vakanties)&amp;Activiteiten'!A$4:D$102,4,FALSE))</f>
        <v>0</v>
      </c>
    </row>
    <row r="156" spans="1:15" x14ac:dyDescent="0.25">
      <c r="A156" s="183" t="str">
        <f t="shared" si="8"/>
        <v>--</v>
      </c>
      <c r="B156" s="110">
        <f t="shared" si="9"/>
        <v>26</v>
      </c>
      <c r="C156" s="179" t="str">
        <f>IF(F156="--","--",IF(ISEVEN(B156)=TRUE,SUBSTITUTE(LEFT(VLOOKUP(E156,'Basisgegevens+Uitleg'!$B$19:$D$25,3,),1),0,"--"),SUBSTITUTE(LEFT(VLOOKUP(E156,'Basisgegevens+Uitleg'!$B$19:$C$25,2,),1),0,"--")))</f>
        <v>A</v>
      </c>
      <c r="D156" s="124" t="str">
        <f t="shared" si="10"/>
        <v>A</v>
      </c>
      <c r="E156" s="110" t="str">
        <f t="shared" si="11"/>
        <v>Zondag</v>
      </c>
      <c r="F156" s="138">
        <f>IF(ROW(E156)-5&lt;='Basisgegevens+Uitleg'!$C$2,F155+1,"--")</f>
        <v>45473</v>
      </c>
      <c r="G156" s="86"/>
      <c r="H156" s="82"/>
      <c r="I156" s="82"/>
      <c r="J156" s="87"/>
      <c r="K156" s="108"/>
      <c r="L156" s="18" t="str">
        <f>IF(ISERROR(VLOOKUP($F156,'Speciale dagen&amp;Activiteiten'!$A$3:$A$100,1,FALSE))=TRUE,"",VLOOKUP($F156,'Speciale dagen&amp;Activiteiten'!$A$3:$B$100,2,FALSE))</f>
        <v/>
      </c>
      <c r="M156" s="14" t="str">
        <f>IF(ISERROR(VLOOKUP(CONCATENATE(DAY($F156),"-",MONTH($F156)),Verjaardagen!$C$2:$C$101,1,FALSE))=TRUE,"",VLOOKUP(CONCATENATE(DAY($F156),"-",MONTH($F156)),Verjaardagen!$C$2:$E$101,3,FALSE))</f>
        <v/>
      </c>
      <c r="N156" s="15" t="str">
        <f>IF(ISERROR(VLOOKUP(F156,'School(vakanties)&amp;Activiteiten'!A$4:A$102,1,FALSE)=TRUE),IF(ISERROR(VLOOKUP(F156,'School(vakanties)&amp;Activiteiten'!B$4:B$102,1,FALSE)=TRUE),IF(O156&gt;0,N155,""),VLOOKUP(F156,'School(vakanties)&amp;Activiteiten'!B$4:C$102,2,FALSE)),VLOOKUP(F156,'School(vakanties)&amp;Activiteiten'!A$4:C$102,3,FALSE))</f>
        <v/>
      </c>
      <c r="O156" s="16">
        <f>IF(ISERROR(VLOOKUP(F156,'School(vakanties)&amp;Activiteiten'!A$4:A$102,1,FALSE)=TRUE),IF(AND(O155&gt;0,O155&lt;999),O155-1,0),VLOOKUP(F156,'School(vakanties)&amp;Activiteiten'!A$4:D$102,4,FALSE))</f>
        <v>0</v>
      </c>
    </row>
    <row r="157" spans="1:15" x14ac:dyDescent="0.25">
      <c r="A157" s="183" t="str">
        <f t="shared" si="8"/>
        <v>--</v>
      </c>
      <c r="B157" s="110">
        <f t="shared" si="9"/>
        <v>27</v>
      </c>
      <c r="C157" s="179" t="str">
        <f>IF(F157="--","--",IF(ISEVEN(B157)=TRUE,SUBSTITUTE(LEFT(VLOOKUP(E157,'Basisgegevens+Uitleg'!$B$19:$D$25,3,),1),0,"--"),SUBSTITUTE(LEFT(VLOOKUP(E157,'Basisgegevens+Uitleg'!$B$19:$C$25,2,),1),0,"--")))</f>
        <v>V</v>
      </c>
      <c r="D157" s="124" t="str">
        <f t="shared" si="10"/>
        <v>V</v>
      </c>
      <c r="E157" s="110" t="str">
        <f t="shared" si="11"/>
        <v>Maandag</v>
      </c>
      <c r="F157" s="138">
        <f>IF(ROW(E157)-5&lt;='Basisgegevens+Uitleg'!$C$2,F156+1,"--")</f>
        <v>45474</v>
      </c>
      <c r="G157" s="86"/>
      <c r="H157" s="82"/>
      <c r="I157" s="82"/>
      <c r="J157" s="87"/>
      <c r="K157" s="108"/>
      <c r="L157" s="18" t="str">
        <f>IF(ISERROR(VLOOKUP($F157,'Speciale dagen&amp;Activiteiten'!$A$3:$A$100,1,FALSE))=TRUE,"",VLOOKUP($F157,'Speciale dagen&amp;Activiteiten'!$A$3:$B$100,2,FALSE))</f>
        <v/>
      </c>
      <c r="M157" s="14" t="str">
        <f>IF(ISERROR(VLOOKUP(CONCATENATE(DAY($F157),"-",MONTH($F157)),Verjaardagen!$C$2:$C$101,1,FALSE))=TRUE,"",VLOOKUP(CONCATENATE(DAY($F157),"-",MONTH($F157)),Verjaardagen!$C$2:$E$101,3,FALSE))</f>
        <v/>
      </c>
      <c r="N157" s="15" t="str">
        <f>IF(ISERROR(VLOOKUP(F157,'School(vakanties)&amp;Activiteiten'!A$4:A$102,1,FALSE)=TRUE),IF(ISERROR(VLOOKUP(F157,'School(vakanties)&amp;Activiteiten'!B$4:B$102,1,FALSE)=TRUE),IF(O157&gt;0,N156,""),VLOOKUP(F157,'School(vakanties)&amp;Activiteiten'!B$4:C$102,2,FALSE)),VLOOKUP(F157,'School(vakanties)&amp;Activiteiten'!A$4:C$102,3,FALSE))</f>
        <v/>
      </c>
      <c r="O157" s="16">
        <f>IF(ISERROR(VLOOKUP(F157,'School(vakanties)&amp;Activiteiten'!A$4:A$102,1,FALSE)=TRUE),IF(AND(O156&gt;0,O156&lt;999),O156-1,0),VLOOKUP(F157,'School(vakanties)&amp;Activiteiten'!A$4:D$102,4,FALSE))</f>
        <v>0</v>
      </c>
    </row>
    <row r="158" spans="1:15" x14ac:dyDescent="0.25">
      <c r="A158" s="183" t="str">
        <f t="shared" si="8"/>
        <v>--</v>
      </c>
      <c r="B158" s="110">
        <f t="shared" si="9"/>
        <v>27</v>
      </c>
      <c r="C158" s="179" t="str">
        <f>IF(F158="--","--",IF(ISEVEN(B158)=TRUE,SUBSTITUTE(LEFT(VLOOKUP(E158,'Basisgegevens+Uitleg'!$B$19:$D$25,3,),1),0,"--"),SUBSTITUTE(LEFT(VLOOKUP(E158,'Basisgegevens+Uitleg'!$B$19:$C$25,2,),1),0,"--")))</f>
        <v>M</v>
      </c>
      <c r="D158" s="124" t="str">
        <f t="shared" si="10"/>
        <v>M</v>
      </c>
      <c r="E158" s="110" t="str">
        <f t="shared" si="11"/>
        <v>Dinsdag</v>
      </c>
      <c r="F158" s="138">
        <f>IF(ROW(E158)-5&lt;='Basisgegevens+Uitleg'!$C$2,F157+1,"--")</f>
        <v>45475</v>
      </c>
      <c r="G158" s="86"/>
      <c r="H158" s="82"/>
      <c r="I158" s="82"/>
      <c r="J158" s="87"/>
      <c r="K158" s="108"/>
      <c r="L158" s="18" t="str">
        <f>IF(ISERROR(VLOOKUP($F158,'Speciale dagen&amp;Activiteiten'!$A$3:$A$100,1,FALSE))=TRUE,"",VLOOKUP($F158,'Speciale dagen&amp;Activiteiten'!$A$3:$B$100,2,FALSE))</f>
        <v/>
      </c>
      <c r="M158" s="14" t="str">
        <f>IF(ISERROR(VLOOKUP(CONCATENATE(DAY($F158),"-",MONTH($F158)),Verjaardagen!$C$2:$C$101,1,FALSE))=TRUE,"",VLOOKUP(CONCATENATE(DAY($F158),"-",MONTH($F158)),Verjaardagen!$C$2:$E$101,3,FALSE))</f>
        <v/>
      </c>
      <c r="N158" s="15" t="str">
        <f>IF(ISERROR(VLOOKUP(F158,'School(vakanties)&amp;Activiteiten'!A$4:A$102,1,FALSE)=TRUE),IF(ISERROR(VLOOKUP(F158,'School(vakanties)&amp;Activiteiten'!B$4:B$102,1,FALSE)=TRUE),IF(O158&gt;0,N157,""),VLOOKUP(F158,'School(vakanties)&amp;Activiteiten'!B$4:C$102,2,FALSE)),VLOOKUP(F158,'School(vakanties)&amp;Activiteiten'!A$4:C$102,3,FALSE))</f>
        <v/>
      </c>
      <c r="O158" s="16">
        <f>IF(ISERROR(VLOOKUP(F158,'School(vakanties)&amp;Activiteiten'!A$4:A$102,1,FALSE)=TRUE),IF(AND(O157&gt;0,O157&lt;999),O157-1,0),VLOOKUP(F158,'School(vakanties)&amp;Activiteiten'!A$4:D$102,4,FALSE))</f>
        <v>0</v>
      </c>
    </row>
    <row r="159" spans="1:15" x14ac:dyDescent="0.25">
      <c r="A159" s="183" t="str">
        <f t="shared" si="8"/>
        <v>--</v>
      </c>
      <c r="B159" s="110">
        <f t="shared" si="9"/>
        <v>27</v>
      </c>
      <c r="C159" s="179" t="str">
        <f>IF(F159="--","--",IF(ISEVEN(B159)=TRUE,SUBSTITUTE(LEFT(VLOOKUP(E159,'Basisgegevens+Uitleg'!$B$19:$D$25,3,),1),0,"--"),SUBSTITUTE(LEFT(VLOOKUP(E159,'Basisgegevens+Uitleg'!$B$19:$C$25,2,),1),0,"--")))</f>
        <v>M</v>
      </c>
      <c r="D159" s="124" t="str">
        <f t="shared" si="10"/>
        <v>M</v>
      </c>
      <c r="E159" s="110" t="str">
        <f t="shared" si="11"/>
        <v>Woensdag</v>
      </c>
      <c r="F159" s="138">
        <f>IF(ROW(E159)-5&lt;='Basisgegevens+Uitleg'!$C$2,F158+1,"--")</f>
        <v>45476</v>
      </c>
      <c r="G159" s="86"/>
      <c r="H159" s="82"/>
      <c r="I159" s="82"/>
      <c r="J159" s="87"/>
      <c r="K159" s="108"/>
      <c r="L159" s="18" t="str">
        <f>IF(ISERROR(VLOOKUP($F159,'Speciale dagen&amp;Activiteiten'!$A$3:$A$100,1,FALSE))=TRUE,"",VLOOKUP($F159,'Speciale dagen&amp;Activiteiten'!$A$3:$B$100,2,FALSE))</f>
        <v/>
      </c>
      <c r="M159" s="14" t="str">
        <f>IF(ISERROR(VLOOKUP(CONCATENATE(DAY($F159),"-",MONTH($F159)),Verjaardagen!$C$2:$C$101,1,FALSE))=TRUE,"",VLOOKUP(CONCATENATE(DAY($F159),"-",MONTH($F159)),Verjaardagen!$C$2:$E$101,3,FALSE))</f>
        <v/>
      </c>
      <c r="N159" s="15" t="str">
        <f>IF(ISERROR(VLOOKUP(F159,'School(vakanties)&amp;Activiteiten'!A$4:A$102,1,FALSE)=TRUE),IF(ISERROR(VLOOKUP(F159,'School(vakanties)&amp;Activiteiten'!B$4:B$102,1,FALSE)=TRUE),IF(O159&gt;0,N158,""),VLOOKUP(F159,'School(vakanties)&amp;Activiteiten'!B$4:C$102,2,FALSE)),VLOOKUP(F159,'School(vakanties)&amp;Activiteiten'!A$4:C$102,3,FALSE))</f>
        <v/>
      </c>
      <c r="O159" s="16">
        <f>IF(ISERROR(VLOOKUP(F159,'School(vakanties)&amp;Activiteiten'!A$4:A$102,1,FALSE)=TRUE),IF(AND(O158&gt;0,O158&lt;999),O158-1,0),VLOOKUP(F159,'School(vakanties)&amp;Activiteiten'!A$4:D$102,4,FALSE))</f>
        <v>0</v>
      </c>
    </row>
    <row r="160" spans="1:15" x14ac:dyDescent="0.25">
      <c r="A160" s="183" t="str">
        <f t="shared" si="8"/>
        <v>--</v>
      </c>
      <c r="B160" s="110">
        <f t="shared" si="9"/>
        <v>27</v>
      </c>
      <c r="C160" s="179" t="str">
        <f>IF(F160="--","--",IF(ISEVEN(B160)=TRUE,SUBSTITUTE(LEFT(VLOOKUP(E160,'Basisgegevens+Uitleg'!$B$19:$D$25,3,),1),0,"--"),SUBSTITUTE(LEFT(VLOOKUP(E160,'Basisgegevens+Uitleg'!$B$19:$C$25,2,),1),0,"--")))</f>
        <v>M</v>
      </c>
      <c r="D160" s="124" t="str">
        <f t="shared" si="10"/>
        <v>M</v>
      </c>
      <c r="E160" s="110" t="str">
        <f t="shared" si="11"/>
        <v>Donderdag</v>
      </c>
      <c r="F160" s="138">
        <f>IF(ROW(E160)-5&lt;='Basisgegevens+Uitleg'!$C$2,F159+1,"--")</f>
        <v>45477</v>
      </c>
      <c r="G160" s="86"/>
      <c r="H160" s="82"/>
      <c r="I160" s="82"/>
      <c r="J160" s="87"/>
      <c r="K160" s="108"/>
      <c r="L160" s="18" t="str">
        <f>IF(ISERROR(VLOOKUP($F160,'Speciale dagen&amp;Activiteiten'!$A$3:$A$100,1,FALSE))=TRUE,"",VLOOKUP($F160,'Speciale dagen&amp;Activiteiten'!$A$3:$B$100,2,FALSE))</f>
        <v/>
      </c>
      <c r="M160" s="14" t="str">
        <f>IF(ISERROR(VLOOKUP(CONCATENATE(DAY($F160),"-",MONTH($F160)),Verjaardagen!$C$2:$C$101,1,FALSE))=TRUE,"",VLOOKUP(CONCATENATE(DAY($F160),"-",MONTH($F160)),Verjaardagen!$C$2:$E$101,3,FALSE))</f>
        <v/>
      </c>
      <c r="N160" s="15" t="str">
        <f>IF(ISERROR(VLOOKUP(F160,'School(vakanties)&amp;Activiteiten'!A$4:A$102,1,FALSE)=TRUE),IF(ISERROR(VLOOKUP(F160,'School(vakanties)&amp;Activiteiten'!B$4:B$102,1,FALSE)=TRUE),IF(O160&gt;0,N159,""),VLOOKUP(F160,'School(vakanties)&amp;Activiteiten'!B$4:C$102,2,FALSE)),VLOOKUP(F160,'School(vakanties)&amp;Activiteiten'!A$4:C$102,3,FALSE))</f>
        <v/>
      </c>
      <c r="O160" s="16">
        <f>IF(ISERROR(VLOOKUP(F160,'School(vakanties)&amp;Activiteiten'!A$4:A$102,1,FALSE)=TRUE),IF(AND(O159&gt;0,O159&lt;999),O159-1,0),VLOOKUP(F160,'School(vakanties)&amp;Activiteiten'!A$4:D$102,4,FALSE))</f>
        <v>0</v>
      </c>
    </row>
    <row r="161" spans="1:15" x14ac:dyDescent="0.25">
      <c r="A161" s="183" t="str">
        <f t="shared" si="8"/>
        <v>--</v>
      </c>
      <c r="B161" s="110">
        <f t="shared" si="9"/>
        <v>27</v>
      </c>
      <c r="C161" s="179" t="str">
        <f>IF(F161="--","--",IF(ISEVEN(B161)=TRUE,SUBSTITUTE(LEFT(VLOOKUP(E161,'Basisgegevens+Uitleg'!$B$19:$D$25,3,),1),0,"--"),SUBSTITUTE(LEFT(VLOOKUP(E161,'Basisgegevens+Uitleg'!$B$19:$C$25,2,),1),0,"--")))</f>
        <v>M</v>
      </c>
      <c r="D161" s="124" t="str">
        <f t="shared" si="10"/>
        <v>M</v>
      </c>
      <c r="E161" s="110" t="str">
        <f t="shared" si="11"/>
        <v>Vrijdag</v>
      </c>
      <c r="F161" s="138">
        <f>IF(ROW(E161)-5&lt;='Basisgegevens+Uitleg'!$C$2,F160+1,"--")</f>
        <v>45478</v>
      </c>
      <c r="G161" s="86"/>
      <c r="H161" s="82"/>
      <c r="I161" s="82"/>
      <c r="J161" s="87"/>
      <c r="K161" s="108"/>
      <c r="L161" s="18" t="str">
        <f>IF(ISERROR(VLOOKUP($F161,'Speciale dagen&amp;Activiteiten'!$A$3:$A$100,1,FALSE))=TRUE,"",VLOOKUP($F161,'Speciale dagen&amp;Activiteiten'!$A$3:$B$100,2,FALSE))</f>
        <v/>
      </c>
      <c r="M161" s="14" t="str">
        <f>IF(ISERROR(VLOOKUP(CONCATENATE(DAY($F161),"-",MONTH($F161)),Verjaardagen!$C$2:$C$101,1,FALSE))=TRUE,"",VLOOKUP(CONCATENATE(DAY($F161),"-",MONTH($F161)),Verjaardagen!$C$2:$E$101,3,FALSE))</f>
        <v/>
      </c>
      <c r="N161" s="15" t="str">
        <f>IF(ISERROR(VLOOKUP(F161,'School(vakanties)&amp;Activiteiten'!A$4:A$102,1,FALSE)=TRUE),IF(ISERROR(VLOOKUP(F161,'School(vakanties)&amp;Activiteiten'!B$4:B$102,1,FALSE)=TRUE),IF(O161&gt;0,N160,""),VLOOKUP(F161,'School(vakanties)&amp;Activiteiten'!B$4:C$102,2,FALSE)),VLOOKUP(F161,'School(vakanties)&amp;Activiteiten'!A$4:C$102,3,FALSE))</f>
        <v/>
      </c>
      <c r="O161" s="16">
        <f>IF(ISERROR(VLOOKUP(F161,'School(vakanties)&amp;Activiteiten'!A$4:A$102,1,FALSE)=TRUE),IF(AND(O160&gt;0,O160&lt;999),O160-1,0),VLOOKUP(F161,'School(vakanties)&amp;Activiteiten'!A$4:D$102,4,FALSE))</f>
        <v>0</v>
      </c>
    </row>
    <row r="162" spans="1:15" x14ac:dyDescent="0.25">
      <c r="A162" s="183" t="str">
        <f t="shared" si="8"/>
        <v>--</v>
      </c>
      <c r="B162" s="110">
        <f t="shared" si="9"/>
        <v>27</v>
      </c>
      <c r="C162" s="179" t="str">
        <f>IF(F162="--","--",IF(ISEVEN(B162)=TRUE,SUBSTITUTE(LEFT(VLOOKUP(E162,'Basisgegevens+Uitleg'!$B$19:$D$25,3,),1),0,"--"),SUBSTITUTE(LEFT(VLOOKUP(E162,'Basisgegevens+Uitleg'!$B$19:$C$25,2,),1),0,"--")))</f>
        <v>A</v>
      </c>
      <c r="D162" s="124" t="str">
        <f t="shared" si="10"/>
        <v>A</v>
      </c>
      <c r="E162" s="110" t="str">
        <f t="shared" si="11"/>
        <v>Zaterdag</v>
      </c>
      <c r="F162" s="138">
        <f>IF(ROW(E162)-5&lt;='Basisgegevens+Uitleg'!$C$2,F161+1,"--")</f>
        <v>45479</v>
      </c>
      <c r="G162" s="86"/>
      <c r="H162" s="82"/>
      <c r="I162" s="82"/>
      <c r="J162" s="87"/>
      <c r="K162" s="108"/>
      <c r="L162" s="18" t="str">
        <f>IF(ISERROR(VLOOKUP($F162,'Speciale dagen&amp;Activiteiten'!$A$3:$A$100,1,FALSE))=TRUE,"",VLOOKUP($F162,'Speciale dagen&amp;Activiteiten'!$A$3:$B$100,2,FALSE))</f>
        <v/>
      </c>
      <c r="M162" s="14" t="str">
        <f>IF(ISERROR(VLOOKUP(CONCATENATE(DAY($F162),"-",MONTH($F162)),Verjaardagen!$C$2:$C$101,1,FALSE))=TRUE,"",VLOOKUP(CONCATENATE(DAY($F162),"-",MONTH($F162)),Verjaardagen!$C$2:$E$101,3,FALSE))</f>
        <v/>
      </c>
      <c r="N162" s="15" t="str">
        <f>IF(ISERROR(VLOOKUP(F162,'School(vakanties)&amp;Activiteiten'!A$4:A$102,1,FALSE)=TRUE),IF(ISERROR(VLOOKUP(F162,'School(vakanties)&amp;Activiteiten'!B$4:B$102,1,FALSE)=TRUE),IF(O162&gt;0,N161,""),VLOOKUP(F162,'School(vakanties)&amp;Activiteiten'!B$4:C$102,2,FALSE)),VLOOKUP(F162,'School(vakanties)&amp;Activiteiten'!A$4:C$102,3,FALSE))</f>
        <v/>
      </c>
      <c r="O162" s="16">
        <f>IF(ISERROR(VLOOKUP(F162,'School(vakanties)&amp;Activiteiten'!A$4:A$102,1,FALSE)=TRUE),IF(AND(O161&gt;0,O161&lt;999),O161-1,0),VLOOKUP(F162,'School(vakanties)&amp;Activiteiten'!A$4:D$102,4,FALSE))</f>
        <v>0</v>
      </c>
    </row>
    <row r="163" spans="1:15" x14ac:dyDescent="0.25">
      <c r="A163" s="183" t="str">
        <f t="shared" si="8"/>
        <v>--</v>
      </c>
      <c r="B163" s="110">
        <f t="shared" si="9"/>
        <v>27</v>
      </c>
      <c r="C163" s="179" t="str">
        <f>IF(F163="--","--",IF(ISEVEN(B163)=TRUE,SUBSTITUTE(LEFT(VLOOKUP(E163,'Basisgegevens+Uitleg'!$B$19:$D$25,3,),1),0,"--"),SUBSTITUTE(LEFT(VLOOKUP(E163,'Basisgegevens+Uitleg'!$B$19:$C$25,2,),1),0,"--")))</f>
        <v>V</v>
      </c>
      <c r="D163" s="124" t="str">
        <f t="shared" si="10"/>
        <v>V</v>
      </c>
      <c r="E163" s="110" t="str">
        <f t="shared" si="11"/>
        <v>Zondag</v>
      </c>
      <c r="F163" s="138">
        <f>IF(ROW(E163)-5&lt;='Basisgegevens+Uitleg'!$C$2,F162+1,"--")</f>
        <v>45480</v>
      </c>
      <c r="G163" s="86"/>
      <c r="H163" s="82"/>
      <c r="I163" s="82"/>
      <c r="J163" s="87"/>
      <c r="K163" s="108"/>
      <c r="L163" s="18" t="str">
        <f>IF(ISERROR(VLOOKUP($F163,'Speciale dagen&amp;Activiteiten'!$A$3:$A$100,1,FALSE))=TRUE,"",VLOOKUP($F163,'Speciale dagen&amp;Activiteiten'!$A$3:$B$100,2,FALSE))</f>
        <v/>
      </c>
      <c r="M163" s="14" t="str">
        <f>IF(ISERROR(VLOOKUP(CONCATENATE(DAY($F163),"-",MONTH($F163)),Verjaardagen!$C$2:$C$101,1,FALSE))=TRUE,"",VLOOKUP(CONCATENATE(DAY($F163),"-",MONTH($F163)),Verjaardagen!$C$2:$E$101,3,FALSE))</f>
        <v/>
      </c>
      <c r="N163" s="15" t="str">
        <f>IF(ISERROR(VLOOKUP(F163,'School(vakanties)&amp;Activiteiten'!A$4:A$102,1,FALSE)=TRUE),IF(ISERROR(VLOOKUP(F163,'School(vakanties)&amp;Activiteiten'!B$4:B$102,1,FALSE)=TRUE),IF(O163&gt;0,N162,""),VLOOKUP(F163,'School(vakanties)&amp;Activiteiten'!B$4:C$102,2,FALSE)),VLOOKUP(F163,'School(vakanties)&amp;Activiteiten'!A$4:C$102,3,FALSE))</f>
        <v/>
      </c>
      <c r="O163" s="16">
        <f>IF(ISERROR(VLOOKUP(F163,'School(vakanties)&amp;Activiteiten'!A$4:A$102,1,FALSE)=TRUE),IF(AND(O162&gt;0,O162&lt;999),O162-1,0),VLOOKUP(F163,'School(vakanties)&amp;Activiteiten'!A$4:D$102,4,FALSE))</f>
        <v>0</v>
      </c>
    </row>
    <row r="164" spans="1:15" x14ac:dyDescent="0.25">
      <c r="A164" s="183" t="str">
        <f t="shared" si="8"/>
        <v>--</v>
      </c>
      <c r="B164" s="110">
        <f t="shared" si="9"/>
        <v>28</v>
      </c>
      <c r="C164" s="179" t="str">
        <f>IF(F164="--","--",IF(ISEVEN(B164)=TRUE,SUBSTITUTE(LEFT(VLOOKUP(E164,'Basisgegevens+Uitleg'!$B$19:$D$25,3,),1),0,"--"),SUBSTITUTE(LEFT(VLOOKUP(E164,'Basisgegevens+Uitleg'!$B$19:$C$25,2,),1),0,"--")))</f>
        <v>M</v>
      </c>
      <c r="D164" s="124" t="str">
        <f t="shared" si="10"/>
        <v>M</v>
      </c>
      <c r="E164" s="110" t="str">
        <f t="shared" si="11"/>
        <v>Maandag</v>
      </c>
      <c r="F164" s="138">
        <f>IF(ROW(E164)-5&lt;='Basisgegevens+Uitleg'!$C$2,F163+1,"--")</f>
        <v>45481</v>
      </c>
      <c r="G164" s="86"/>
      <c r="H164" s="82"/>
      <c r="I164" s="82"/>
      <c r="J164" s="87"/>
      <c r="K164" s="108"/>
      <c r="L164" s="18" t="str">
        <f>IF(ISERROR(VLOOKUP($F164,'Speciale dagen&amp;Activiteiten'!$A$3:$A$100,1,FALSE))=TRUE,"",VLOOKUP($F164,'Speciale dagen&amp;Activiteiten'!$A$3:$B$100,2,FALSE))</f>
        <v/>
      </c>
      <c r="M164" s="14" t="str">
        <f>IF(ISERROR(VLOOKUP(CONCATENATE(DAY($F164),"-",MONTH($F164)),Verjaardagen!$C$2:$C$101,1,FALSE))=TRUE,"",VLOOKUP(CONCATENATE(DAY($F164),"-",MONTH($F164)),Verjaardagen!$C$2:$E$101,3,FALSE))</f>
        <v/>
      </c>
      <c r="N164" s="15" t="str">
        <f>IF(ISERROR(VLOOKUP(F164,'School(vakanties)&amp;Activiteiten'!A$4:A$102,1,FALSE)=TRUE),IF(ISERROR(VLOOKUP(F164,'School(vakanties)&amp;Activiteiten'!B$4:B$102,1,FALSE)=TRUE),IF(O164&gt;0,N163,""),VLOOKUP(F164,'School(vakanties)&amp;Activiteiten'!B$4:C$102,2,FALSE)),VLOOKUP(F164,'School(vakanties)&amp;Activiteiten'!A$4:C$102,3,FALSE))</f>
        <v/>
      </c>
      <c r="O164" s="16">
        <f>IF(ISERROR(VLOOKUP(F164,'School(vakanties)&amp;Activiteiten'!A$4:A$102,1,FALSE)=TRUE),IF(AND(O163&gt;0,O163&lt;999),O163-1,0),VLOOKUP(F164,'School(vakanties)&amp;Activiteiten'!A$4:D$102,4,FALSE))</f>
        <v>0</v>
      </c>
    </row>
    <row r="165" spans="1:15" x14ac:dyDescent="0.25">
      <c r="A165" s="183" t="str">
        <f t="shared" si="8"/>
        <v>--</v>
      </c>
      <c r="B165" s="110">
        <f t="shared" si="9"/>
        <v>28</v>
      </c>
      <c r="C165" s="179" t="str">
        <f>IF(F165="--","--",IF(ISEVEN(B165)=TRUE,SUBSTITUTE(LEFT(VLOOKUP(E165,'Basisgegevens+Uitleg'!$B$19:$D$25,3,),1),0,"--"),SUBSTITUTE(LEFT(VLOOKUP(E165,'Basisgegevens+Uitleg'!$B$19:$C$25,2,),1),0,"--")))</f>
        <v>V</v>
      </c>
      <c r="D165" s="124" t="str">
        <f t="shared" si="10"/>
        <v>V</v>
      </c>
      <c r="E165" s="110" t="str">
        <f t="shared" si="11"/>
        <v>Dinsdag</v>
      </c>
      <c r="F165" s="138">
        <f>IF(ROW(E165)-5&lt;='Basisgegevens+Uitleg'!$C$2,F164+1,"--")</f>
        <v>45482</v>
      </c>
      <c r="G165" s="86"/>
      <c r="H165" s="82"/>
      <c r="I165" s="82"/>
      <c r="J165" s="87"/>
      <c r="K165" s="108"/>
      <c r="L165" s="18" t="str">
        <f>IF(ISERROR(VLOOKUP($F165,'Speciale dagen&amp;Activiteiten'!$A$3:$A$100,1,FALSE))=TRUE,"",VLOOKUP($F165,'Speciale dagen&amp;Activiteiten'!$A$3:$B$100,2,FALSE))</f>
        <v/>
      </c>
      <c r="M165" s="14" t="str">
        <f>IF(ISERROR(VLOOKUP(CONCATENATE(DAY($F165),"-",MONTH($F165)),Verjaardagen!$C$2:$C$101,1,FALSE))=TRUE,"",VLOOKUP(CONCATENATE(DAY($F165),"-",MONTH($F165)),Verjaardagen!$C$2:$E$101,3,FALSE))</f>
        <v/>
      </c>
      <c r="N165" s="15" t="str">
        <f>IF(ISERROR(VLOOKUP(F165,'School(vakanties)&amp;Activiteiten'!A$4:A$102,1,FALSE)=TRUE),IF(ISERROR(VLOOKUP(F165,'School(vakanties)&amp;Activiteiten'!B$4:B$102,1,FALSE)=TRUE),IF(O165&gt;0,N164,""),VLOOKUP(F165,'School(vakanties)&amp;Activiteiten'!B$4:C$102,2,FALSE)),VLOOKUP(F165,'School(vakanties)&amp;Activiteiten'!A$4:C$102,3,FALSE))</f>
        <v/>
      </c>
      <c r="O165" s="16">
        <f>IF(ISERROR(VLOOKUP(F165,'School(vakanties)&amp;Activiteiten'!A$4:A$102,1,FALSE)=TRUE),IF(AND(O164&gt;0,O164&lt;999),O164-1,0),VLOOKUP(F165,'School(vakanties)&amp;Activiteiten'!A$4:D$102,4,FALSE))</f>
        <v>0</v>
      </c>
    </row>
    <row r="166" spans="1:15" x14ac:dyDescent="0.25">
      <c r="A166" s="183" t="str">
        <f t="shared" si="8"/>
        <v>--</v>
      </c>
      <c r="B166" s="110">
        <f t="shared" si="9"/>
        <v>28</v>
      </c>
      <c r="C166" s="179" t="str">
        <f>IF(F166="--","--",IF(ISEVEN(B166)=TRUE,SUBSTITUTE(LEFT(VLOOKUP(E166,'Basisgegevens+Uitleg'!$B$19:$D$25,3,),1),0,"--"),SUBSTITUTE(LEFT(VLOOKUP(E166,'Basisgegevens+Uitleg'!$B$19:$C$25,2,),1),0,"--")))</f>
        <v>V</v>
      </c>
      <c r="D166" s="124" t="str">
        <f t="shared" si="10"/>
        <v>V</v>
      </c>
      <c r="E166" s="110" t="str">
        <f t="shared" si="11"/>
        <v>Woensdag</v>
      </c>
      <c r="F166" s="138">
        <f>IF(ROW(E166)-5&lt;='Basisgegevens+Uitleg'!$C$2,F165+1,"--")</f>
        <v>45483</v>
      </c>
      <c r="G166" s="86"/>
      <c r="H166" s="82"/>
      <c r="I166" s="82"/>
      <c r="J166" s="87"/>
      <c r="K166" s="108"/>
      <c r="L166" s="18" t="str">
        <f>IF(ISERROR(VLOOKUP($F166,'Speciale dagen&amp;Activiteiten'!$A$3:$A$100,1,FALSE))=TRUE,"",VLOOKUP($F166,'Speciale dagen&amp;Activiteiten'!$A$3:$B$100,2,FALSE))</f>
        <v/>
      </c>
      <c r="M166" s="14" t="str">
        <f>IF(ISERROR(VLOOKUP(CONCATENATE(DAY($F166),"-",MONTH($F166)),Verjaardagen!$C$2:$C$101,1,FALSE))=TRUE,"",VLOOKUP(CONCATENATE(DAY($F166),"-",MONTH($F166)),Verjaardagen!$C$2:$E$101,3,FALSE))</f>
        <v/>
      </c>
      <c r="N166" s="15" t="str">
        <f>IF(ISERROR(VLOOKUP(F166,'School(vakanties)&amp;Activiteiten'!A$4:A$102,1,FALSE)=TRUE),IF(ISERROR(VLOOKUP(F166,'School(vakanties)&amp;Activiteiten'!B$4:B$102,1,FALSE)=TRUE),IF(O166&gt;0,N165,""),VLOOKUP(F166,'School(vakanties)&amp;Activiteiten'!B$4:C$102,2,FALSE)),VLOOKUP(F166,'School(vakanties)&amp;Activiteiten'!A$4:C$102,3,FALSE))</f>
        <v/>
      </c>
      <c r="O166" s="16">
        <f>IF(ISERROR(VLOOKUP(F166,'School(vakanties)&amp;Activiteiten'!A$4:A$102,1,FALSE)=TRUE),IF(AND(O165&gt;0,O165&lt;999),O165-1,0),VLOOKUP(F166,'School(vakanties)&amp;Activiteiten'!A$4:D$102,4,FALSE))</f>
        <v>0</v>
      </c>
    </row>
    <row r="167" spans="1:15" x14ac:dyDescent="0.25">
      <c r="A167" s="183" t="str">
        <f t="shared" si="8"/>
        <v>--</v>
      </c>
      <c r="B167" s="110">
        <f t="shared" si="9"/>
        <v>28</v>
      </c>
      <c r="C167" s="179" t="str">
        <f>IF(F167="--","--",IF(ISEVEN(B167)=TRUE,SUBSTITUTE(LEFT(VLOOKUP(E167,'Basisgegevens+Uitleg'!$B$19:$D$25,3,),1),0,"--"),SUBSTITUTE(LEFT(VLOOKUP(E167,'Basisgegevens+Uitleg'!$B$19:$C$25,2,),1),0,"--")))</f>
        <v>V</v>
      </c>
      <c r="D167" s="124" t="str">
        <f t="shared" si="10"/>
        <v>V</v>
      </c>
      <c r="E167" s="110" t="str">
        <f t="shared" si="11"/>
        <v>Donderdag</v>
      </c>
      <c r="F167" s="138">
        <f>IF(ROW(E167)-5&lt;='Basisgegevens+Uitleg'!$C$2,F166+1,"--")</f>
        <v>45484</v>
      </c>
      <c r="G167" s="86"/>
      <c r="H167" s="82"/>
      <c r="I167" s="82"/>
      <c r="J167" s="87"/>
      <c r="K167" s="108"/>
      <c r="L167" s="18" t="str">
        <f>IF(ISERROR(VLOOKUP($F167,'Speciale dagen&amp;Activiteiten'!$A$3:$A$100,1,FALSE))=TRUE,"",VLOOKUP($F167,'Speciale dagen&amp;Activiteiten'!$A$3:$B$100,2,FALSE))</f>
        <v/>
      </c>
      <c r="M167" s="14" t="str">
        <f>IF(ISERROR(VLOOKUP(CONCATENATE(DAY($F167),"-",MONTH($F167)),Verjaardagen!$C$2:$C$101,1,FALSE))=TRUE,"",VLOOKUP(CONCATENATE(DAY($F167),"-",MONTH($F167)),Verjaardagen!$C$2:$E$101,3,FALSE))</f>
        <v/>
      </c>
      <c r="N167" s="15" t="str">
        <f>IF(ISERROR(VLOOKUP(F167,'School(vakanties)&amp;Activiteiten'!A$4:A$102,1,FALSE)=TRUE),IF(ISERROR(VLOOKUP(F167,'School(vakanties)&amp;Activiteiten'!B$4:B$102,1,FALSE)=TRUE),IF(O167&gt;0,N166,""),VLOOKUP(F167,'School(vakanties)&amp;Activiteiten'!B$4:C$102,2,FALSE)),VLOOKUP(F167,'School(vakanties)&amp;Activiteiten'!A$4:C$102,3,FALSE))</f>
        <v/>
      </c>
      <c r="O167" s="16">
        <f>IF(ISERROR(VLOOKUP(F167,'School(vakanties)&amp;Activiteiten'!A$4:A$102,1,FALSE)=TRUE),IF(AND(O166&gt;0,O166&lt;999),O166-1,0),VLOOKUP(F167,'School(vakanties)&amp;Activiteiten'!A$4:D$102,4,FALSE))</f>
        <v>0</v>
      </c>
    </row>
    <row r="168" spans="1:15" x14ac:dyDescent="0.25">
      <c r="A168" s="183" t="str">
        <f t="shared" si="8"/>
        <v>--</v>
      </c>
      <c r="B168" s="110">
        <f t="shared" si="9"/>
        <v>28</v>
      </c>
      <c r="C168" s="179" t="str">
        <f>IF(F168="--","--",IF(ISEVEN(B168)=TRUE,SUBSTITUTE(LEFT(VLOOKUP(E168,'Basisgegevens+Uitleg'!$B$19:$D$25,3,),1),0,"--"),SUBSTITUTE(LEFT(VLOOKUP(E168,'Basisgegevens+Uitleg'!$B$19:$C$25,2,),1),0,"--")))</f>
        <v>V</v>
      </c>
      <c r="D168" s="124" t="str">
        <f t="shared" si="10"/>
        <v>V</v>
      </c>
      <c r="E168" s="110" t="str">
        <f t="shared" si="11"/>
        <v>Vrijdag</v>
      </c>
      <c r="F168" s="138">
        <f>IF(ROW(E168)-5&lt;='Basisgegevens+Uitleg'!$C$2,F167+1,"--")</f>
        <v>45485</v>
      </c>
      <c r="G168" s="86"/>
      <c r="H168" s="82"/>
      <c r="I168" s="82"/>
      <c r="J168" s="87"/>
      <c r="K168" s="108"/>
      <c r="L168" s="18" t="str">
        <f>IF(ISERROR(VLOOKUP($F168,'Speciale dagen&amp;Activiteiten'!$A$3:$A$100,1,FALSE))=TRUE,"",VLOOKUP($F168,'Speciale dagen&amp;Activiteiten'!$A$3:$B$100,2,FALSE))</f>
        <v/>
      </c>
      <c r="M168" s="14" t="str">
        <f>IF(ISERROR(VLOOKUP(CONCATENATE(DAY($F168),"-",MONTH($F168)),Verjaardagen!$C$2:$C$101,1,FALSE))=TRUE,"",VLOOKUP(CONCATENATE(DAY($F168),"-",MONTH($F168)),Verjaardagen!$C$2:$E$101,3,FALSE))</f>
        <v/>
      </c>
      <c r="N168" s="15" t="str">
        <f>IF(ISERROR(VLOOKUP(F168,'School(vakanties)&amp;Activiteiten'!A$4:A$102,1,FALSE)=TRUE),IF(ISERROR(VLOOKUP(F168,'School(vakanties)&amp;Activiteiten'!B$4:B$102,1,FALSE)=TRUE),IF(O168&gt;0,N167,""),VLOOKUP(F168,'School(vakanties)&amp;Activiteiten'!B$4:C$102,2,FALSE)),VLOOKUP(F168,'School(vakanties)&amp;Activiteiten'!A$4:C$102,3,FALSE))</f>
        <v/>
      </c>
      <c r="O168" s="16">
        <f>IF(ISERROR(VLOOKUP(F168,'School(vakanties)&amp;Activiteiten'!A$4:A$102,1,FALSE)=TRUE),IF(AND(O167&gt;0,O167&lt;999),O167-1,0),VLOOKUP(F168,'School(vakanties)&amp;Activiteiten'!A$4:D$102,4,FALSE))</f>
        <v>0</v>
      </c>
    </row>
    <row r="169" spans="1:15" x14ac:dyDescent="0.25">
      <c r="A169" s="183" t="str">
        <f t="shared" si="8"/>
        <v>--</v>
      </c>
      <c r="B169" s="110">
        <f t="shared" si="9"/>
        <v>28</v>
      </c>
      <c r="C169" s="179" t="str">
        <f>IF(F169="--","--",IF(ISEVEN(B169)=TRUE,SUBSTITUTE(LEFT(VLOOKUP(E169,'Basisgegevens+Uitleg'!$B$19:$D$25,3,),1),0,"--"),SUBSTITUTE(LEFT(VLOOKUP(E169,'Basisgegevens+Uitleg'!$B$19:$C$25,2,),1),0,"--")))</f>
        <v>M</v>
      </c>
      <c r="D169" s="124" t="str">
        <f t="shared" si="10"/>
        <v>M</v>
      </c>
      <c r="E169" s="110" t="str">
        <f t="shared" si="11"/>
        <v>Zaterdag</v>
      </c>
      <c r="F169" s="138">
        <f>IF(ROW(E169)-5&lt;='Basisgegevens+Uitleg'!$C$2,F168+1,"--")</f>
        <v>45486</v>
      </c>
      <c r="G169" s="86"/>
      <c r="H169" s="82"/>
      <c r="I169" s="82"/>
      <c r="J169" s="87"/>
      <c r="K169" s="108"/>
      <c r="L169" s="18" t="str">
        <f>IF(ISERROR(VLOOKUP($F169,'Speciale dagen&amp;Activiteiten'!$A$3:$A$100,1,FALSE))=TRUE,"",VLOOKUP($F169,'Speciale dagen&amp;Activiteiten'!$A$3:$B$100,2,FALSE))</f>
        <v/>
      </c>
      <c r="M169" s="14" t="str">
        <f>IF(ISERROR(VLOOKUP(CONCATENATE(DAY($F169),"-",MONTH($F169)),Verjaardagen!$C$2:$C$101,1,FALSE))=TRUE,"",VLOOKUP(CONCATENATE(DAY($F169),"-",MONTH($F169)),Verjaardagen!$C$2:$E$101,3,FALSE))</f>
        <v/>
      </c>
      <c r="N169" s="15" t="str">
        <f>IF(ISERROR(VLOOKUP(F169,'School(vakanties)&amp;Activiteiten'!A$4:A$102,1,FALSE)=TRUE),IF(ISERROR(VLOOKUP(F169,'School(vakanties)&amp;Activiteiten'!B$4:B$102,1,FALSE)=TRUE),IF(O169&gt;0,N168,""),VLOOKUP(F169,'School(vakanties)&amp;Activiteiten'!B$4:C$102,2,FALSE)),VLOOKUP(F169,'School(vakanties)&amp;Activiteiten'!A$4:C$102,3,FALSE))</f>
        <v/>
      </c>
      <c r="O169" s="16">
        <f>IF(ISERROR(VLOOKUP(F169,'School(vakanties)&amp;Activiteiten'!A$4:A$102,1,FALSE)=TRUE),IF(AND(O168&gt;0,O168&lt;999),O168-1,0),VLOOKUP(F169,'School(vakanties)&amp;Activiteiten'!A$4:D$102,4,FALSE))</f>
        <v>0</v>
      </c>
    </row>
    <row r="170" spans="1:15" x14ac:dyDescent="0.25">
      <c r="A170" s="183" t="str">
        <f t="shared" si="8"/>
        <v>--</v>
      </c>
      <c r="B170" s="110">
        <f t="shared" si="9"/>
        <v>28</v>
      </c>
      <c r="C170" s="179" t="str">
        <f>IF(F170="--","--",IF(ISEVEN(B170)=TRUE,SUBSTITUTE(LEFT(VLOOKUP(E170,'Basisgegevens+Uitleg'!$B$19:$D$25,3,),1),0,"--"),SUBSTITUTE(LEFT(VLOOKUP(E170,'Basisgegevens+Uitleg'!$B$19:$C$25,2,),1),0,"--")))</f>
        <v>A</v>
      </c>
      <c r="D170" s="124" t="str">
        <f t="shared" si="10"/>
        <v>A</v>
      </c>
      <c r="E170" s="110" t="str">
        <f t="shared" si="11"/>
        <v>Zondag</v>
      </c>
      <c r="F170" s="138">
        <f>IF(ROW(E170)-5&lt;='Basisgegevens+Uitleg'!$C$2,F169+1,"--")</f>
        <v>45487</v>
      </c>
      <c r="G170" s="86"/>
      <c r="H170" s="82"/>
      <c r="I170" s="82"/>
      <c r="J170" s="87"/>
      <c r="K170" s="108"/>
      <c r="L170" s="18" t="str">
        <f>IF(ISERROR(VLOOKUP($F170,'Speciale dagen&amp;Activiteiten'!$A$3:$A$100,1,FALSE))=TRUE,"",VLOOKUP($F170,'Speciale dagen&amp;Activiteiten'!$A$3:$B$100,2,FALSE))</f>
        <v/>
      </c>
      <c r="M170" s="14" t="str">
        <f>IF(ISERROR(VLOOKUP(CONCATENATE(DAY($F170),"-",MONTH($F170)),Verjaardagen!$C$2:$C$101,1,FALSE))=TRUE,"",VLOOKUP(CONCATENATE(DAY($F170),"-",MONTH($F170)),Verjaardagen!$C$2:$E$101,3,FALSE))</f>
        <v/>
      </c>
      <c r="N170" s="15" t="str">
        <f>IF(ISERROR(VLOOKUP(F170,'School(vakanties)&amp;Activiteiten'!A$4:A$102,1,FALSE)=TRUE),IF(ISERROR(VLOOKUP(F170,'School(vakanties)&amp;Activiteiten'!B$4:B$102,1,FALSE)=TRUE),IF(O170&gt;0,N169,""),VLOOKUP(F170,'School(vakanties)&amp;Activiteiten'!B$4:C$102,2,FALSE)),VLOOKUP(F170,'School(vakanties)&amp;Activiteiten'!A$4:C$102,3,FALSE))</f>
        <v/>
      </c>
      <c r="O170" s="16">
        <f>IF(ISERROR(VLOOKUP(F170,'School(vakanties)&amp;Activiteiten'!A$4:A$102,1,FALSE)=TRUE),IF(AND(O169&gt;0,O169&lt;999),O169-1,0),VLOOKUP(F170,'School(vakanties)&amp;Activiteiten'!A$4:D$102,4,FALSE))</f>
        <v>0</v>
      </c>
    </row>
    <row r="171" spans="1:15" x14ac:dyDescent="0.25">
      <c r="A171" s="183" t="str">
        <f t="shared" si="8"/>
        <v>--</v>
      </c>
      <c r="B171" s="110">
        <f t="shared" si="9"/>
        <v>29</v>
      </c>
      <c r="C171" s="179" t="str">
        <f>IF(F171="--","--",IF(ISEVEN(B171)=TRUE,SUBSTITUTE(LEFT(VLOOKUP(E171,'Basisgegevens+Uitleg'!$B$19:$D$25,3,),1),0,"--"),SUBSTITUTE(LEFT(VLOOKUP(E171,'Basisgegevens+Uitleg'!$B$19:$C$25,2,),1),0,"--")))</f>
        <v>V</v>
      </c>
      <c r="D171" s="124" t="str">
        <f t="shared" si="10"/>
        <v>V</v>
      </c>
      <c r="E171" s="110" t="str">
        <f t="shared" si="11"/>
        <v>Maandag</v>
      </c>
      <c r="F171" s="138">
        <f>IF(ROW(E171)-5&lt;='Basisgegevens+Uitleg'!$C$2,F170+1,"--")</f>
        <v>45488</v>
      </c>
      <c r="G171" s="86"/>
      <c r="H171" s="82"/>
      <c r="I171" s="82"/>
      <c r="J171" s="87"/>
      <c r="K171" s="108"/>
      <c r="L171" s="18" t="str">
        <f>IF(ISERROR(VLOOKUP($F171,'Speciale dagen&amp;Activiteiten'!$A$3:$A$100,1,FALSE))=TRUE,"",VLOOKUP($F171,'Speciale dagen&amp;Activiteiten'!$A$3:$B$100,2,FALSE))</f>
        <v/>
      </c>
      <c r="M171" s="14" t="str">
        <f>IF(ISERROR(VLOOKUP(CONCATENATE(DAY($F171),"-",MONTH($F171)),Verjaardagen!$C$2:$C$101,1,FALSE))=TRUE,"",VLOOKUP(CONCATENATE(DAY($F171),"-",MONTH($F171)),Verjaardagen!$C$2:$E$101,3,FALSE))</f>
        <v/>
      </c>
      <c r="N171" s="15" t="str">
        <f>IF(ISERROR(VLOOKUP(F171,'School(vakanties)&amp;Activiteiten'!A$4:A$102,1,FALSE)=TRUE),IF(ISERROR(VLOOKUP(F171,'School(vakanties)&amp;Activiteiten'!B$4:B$102,1,FALSE)=TRUE),IF(O171&gt;0,N170,""),VLOOKUP(F171,'School(vakanties)&amp;Activiteiten'!B$4:C$102,2,FALSE)),VLOOKUP(F171,'School(vakanties)&amp;Activiteiten'!A$4:C$102,3,FALSE))</f>
        <v/>
      </c>
      <c r="O171" s="16">
        <f>IF(ISERROR(VLOOKUP(F171,'School(vakanties)&amp;Activiteiten'!A$4:A$102,1,FALSE)=TRUE),IF(AND(O170&gt;0,O170&lt;999),O170-1,0),VLOOKUP(F171,'School(vakanties)&amp;Activiteiten'!A$4:D$102,4,FALSE))</f>
        <v>0</v>
      </c>
    </row>
    <row r="172" spans="1:15" x14ac:dyDescent="0.25">
      <c r="A172" s="183" t="str">
        <f t="shared" si="8"/>
        <v>--</v>
      </c>
      <c r="B172" s="110">
        <f t="shared" si="9"/>
        <v>29</v>
      </c>
      <c r="C172" s="179" t="str">
        <f>IF(F172="--","--",IF(ISEVEN(B172)=TRUE,SUBSTITUTE(LEFT(VLOOKUP(E172,'Basisgegevens+Uitleg'!$B$19:$D$25,3,),1),0,"--"),SUBSTITUTE(LEFT(VLOOKUP(E172,'Basisgegevens+Uitleg'!$B$19:$C$25,2,),1),0,"--")))</f>
        <v>M</v>
      </c>
      <c r="D172" s="124" t="str">
        <f t="shared" si="10"/>
        <v>M</v>
      </c>
      <c r="E172" s="110" t="str">
        <f t="shared" si="11"/>
        <v>Dinsdag</v>
      </c>
      <c r="F172" s="138">
        <f>IF(ROW(E172)-5&lt;='Basisgegevens+Uitleg'!$C$2,F171+1,"--")</f>
        <v>45489</v>
      </c>
      <c r="G172" s="86"/>
      <c r="H172" s="82"/>
      <c r="I172" s="82"/>
      <c r="J172" s="87"/>
      <c r="K172" s="108"/>
      <c r="L172" s="18" t="str">
        <f>IF(ISERROR(VLOOKUP($F172,'Speciale dagen&amp;Activiteiten'!$A$3:$A$100,1,FALSE))=TRUE,"",VLOOKUP($F172,'Speciale dagen&amp;Activiteiten'!$A$3:$B$100,2,FALSE))</f>
        <v/>
      </c>
      <c r="M172" s="14" t="str">
        <f>IF(ISERROR(VLOOKUP(CONCATENATE(DAY($F172),"-",MONTH($F172)),Verjaardagen!$C$2:$C$101,1,FALSE))=TRUE,"",VLOOKUP(CONCATENATE(DAY($F172),"-",MONTH($F172)),Verjaardagen!$C$2:$E$101,3,FALSE))</f>
        <v/>
      </c>
      <c r="N172" s="15" t="str">
        <f>IF(ISERROR(VLOOKUP(F172,'School(vakanties)&amp;Activiteiten'!A$4:A$102,1,FALSE)=TRUE),IF(ISERROR(VLOOKUP(F172,'School(vakanties)&amp;Activiteiten'!B$4:B$102,1,FALSE)=TRUE),IF(O172&gt;0,N171,""),VLOOKUP(F172,'School(vakanties)&amp;Activiteiten'!B$4:C$102,2,FALSE)),VLOOKUP(F172,'School(vakanties)&amp;Activiteiten'!A$4:C$102,3,FALSE))</f>
        <v/>
      </c>
      <c r="O172" s="16">
        <f>IF(ISERROR(VLOOKUP(F172,'School(vakanties)&amp;Activiteiten'!A$4:A$102,1,FALSE)=TRUE),IF(AND(O171&gt;0,O171&lt;999),O171-1,0),VLOOKUP(F172,'School(vakanties)&amp;Activiteiten'!A$4:D$102,4,FALSE))</f>
        <v>0</v>
      </c>
    </row>
    <row r="173" spans="1:15" x14ac:dyDescent="0.25">
      <c r="A173" s="183" t="str">
        <f t="shared" si="8"/>
        <v>Zomervakantie (voorbeeld)</v>
      </c>
      <c r="B173" s="110">
        <f t="shared" si="9"/>
        <v>29</v>
      </c>
      <c r="C173" s="179" t="str">
        <f>IF(F173="--","--",IF(ISEVEN(B173)=TRUE,SUBSTITUTE(LEFT(VLOOKUP(E173,'Basisgegevens+Uitleg'!$B$19:$D$25,3,),1),0,"--"),SUBSTITUTE(LEFT(VLOOKUP(E173,'Basisgegevens+Uitleg'!$B$19:$C$25,2,),1),0,"--")))</f>
        <v>M</v>
      </c>
      <c r="D173" s="124" t="str">
        <f t="shared" si="10"/>
        <v>M</v>
      </c>
      <c r="E173" s="110" t="str">
        <f t="shared" si="11"/>
        <v>Woensdag</v>
      </c>
      <c r="F173" s="138">
        <f>IF(ROW(E173)-5&lt;='Basisgegevens+Uitleg'!$C$2,F172+1,"--")</f>
        <v>45490</v>
      </c>
      <c r="G173" s="86"/>
      <c r="H173" s="82"/>
      <c r="I173" s="82"/>
      <c r="J173" s="87"/>
      <c r="K173" s="108"/>
      <c r="L173" s="18" t="str">
        <f>IF(ISERROR(VLOOKUP($F173,'Speciale dagen&amp;Activiteiten'!$A$3:$A$100,1,FALSE))=TRUE,"",VLOOKUP($F173,'Speciale dagen&amp;Activiteiten'!$A$3:$B$100,2,FALSE))</f>
        <v/>
      </c>
      <c r="M173" s="14" t="str">
        <f>IF(ISERROR(VLOOKUP(CONCATENATE(DAY($F173),"-",MONTH($F173)),Verjaardagen!$C$2:$C$101,1,FALSE))=TRUE,"",VLOOKUP(CONCATENATE(DAY($F173),"-",MONTH($F173)),Verjaardagen!$C$2:$E$101,3,FALSE))</f>
        <v/>
      </c>
      <c r="N173" s="15" t="str">
        <f>IF(ISERROR(VLOOKUP(F173,'School(vakanties)&amp;Activiteiten'!A$4:A$102,1,FALSE)=TRUE),IF(ISERROR(VLOOKUP(F173,'School(vakanties)&amp;Activiteiten'!B$4:B$102,1,FALSE)=TRUE),IF(O173&gt;0,N172,""),VLOOKUP(F173,'School(vakanties)&amp;Activiteiten'!B$4:C$102,2,FALSE)),VLOOKUP(F173,'School(vakanties)&amp;Activiteiten'!A$4:C$102,3,FALSE))</f>
        <v>Zomervakantie (voorbeeld)</v>
      </c>
      <c r="O173" s="16">
        <f>IF(ISERROR(VLOOKUP(F173,'School(vakanties)&amp;Activiteiten'!A$4:A$102,1,FALSE)=TRUE),IF(AND(O172&gt;0,O172&lt;999),O172-1,0),VLOOKUP(F173,'School(vakanties)&amp;Activiteiten'!A$4:D$102,4,FALSE))</f>
        <v>45</v>
      </c>
    </row>
    <row r="174" spans="1:15" x14ac:dyDescent="0.25">
      <c r="A174" s="183" t="str">
        <f t="shared" si="8"/>
        <v>Zomervakantie (voorbeeld)</v>
      </c>
      <c r="B174" s="110">
        <f t="shared" si="9"/>
        <v>29</v>
      </c>
      <c r="C174" s="179" t="str">
        <f>IF(F174="--","--",IF(ISEVEN(B174)=TRUE,SUBSTITUTE(LEFT(VLOOKUP(E174,'Basisgegevens+Uitleg'!$B$19:$D$25,3,),1),0,"--"),SUBSTITUTE(LEFT(VLOOKUP(E174,'Basisgegevens+Uitleg'!$B$19:$C$25,2,),1),0,"--")))</f>
        <v>M</v>
      </c>
      <c r="D174" s="124" t="str">
        <f t="shared" si="10"/>
        <v>M</v>
      </c>
      <c r="E174" s="110" t="str">
        <f t="shared" si="11"/>
        <v>Donderdag</v>
      </c>
      <c r="F174" s="138">
        <f>IF(ROW(E174)-5&lt;='Basisgegevens+Uitleg'!$C$2,F173+1,"--")</f>
        <v>45491</v>
      </c>
      <c r="G174" s="86"/>
      <c r="H174" s="82"/>
      <c r="I174" s="82"/>
      <c r="J174" s="87"/>
      <c r="K174" s="108"/>
      <c r="L174" s="18" t="str">
        <f>IF(ISERROR(VLOOKUP($F174,'Speciale dagen&amp;Activiteiten'!$A$3:$A$100,1,FALSE))=TRUE,"",VLOOKUP($F174,'Speciale dagen&amp;Activiteiten'!$A$3:$B$100,2,FALSE))</f>
        <v/>
      </c>
      <c r="M174" s="14" t="str">
        <f>IF(ISERROR(VLOOKUP(CONCATENATE(DAY($F174),"-",MONTH($F174)),Verjaardagen!$C$2:$C$101,1,FALSE))=TRUE,"",VLOOKUP(CONCATENATE(DAY($F174),"-",MONTH($F174)),Verjaardagen!$C$2:$E$101,3,FALSE))</f>
        <v/>
      </c>
      <c r="N174" s="15" t="str">
        <f>IF(ISERROR(VLOOKUP(F174,'School(vakanties)&amp;Activiteiten'!A$4:A$102,1,FALSE)=TRUE),IF(ISERROR(VLOOKUP(F174,'School(vakanties)&amp;Activiteiten'!B$4:B$102,1,FALSE)=TRUE),IF(O174&gt;0,N173,""),VLOOKUP(F174,'School(vakanties)&amp;Activiteiten'!B$4:C$102,2,FALSE)),VLOOKUP(F174,'School(vakanties)&amp;Activiteiten'!A$4:C$102,3,FALSE))</f>
        <v>Zomervakantie (voorbeeld)</v>
      </c>
      <c r="O174" s="16">
        <f>IF(ISERROR(VLOOKUP(F174,'School(vakanties)&amp;Activiteiten'!A$4:A$102,1,FALSE)=TRUE),IF(AND(O173&gt;0,O173&lt;999),O173-1,0),VLOOKUP(F174,'School(vakanties)&amp;Activiteiten'!A$4:D$102,4,FALSE))</f>
        <v>44</v>
      </c>
    </row>
    <row r="175" spans="1:15" x14ac:dyDescent="0.25">
      <c r="A175" s="183" t="str">
        <f t="shared" si="8"/>
        <v>Zomervakantie (voorbeeld)</v>
      </c>
      <c r="B175" s="110">
        <f t="shared" si="9"/>
        <v>29</v>
      </c>
      <c r="C175" s="179" t="str">
        <f>IF(F175="--","--",IF(ISEVEN(B175)=TRUE,SUBSTITUTE(LEFT(VLOOKUP(E175,'Basisgegevens+Uitleg'!$B$19:$D$25,3,),1),0,"--"),SUBSTITUTE(LEFT(VLOOKUP(E175,'Basisgegevens+Uitleg'!$B$19:$C$25,2,),1),0,"--")))</f>
        <v>M</v>
      </c>
      <c r="D175" s="124" t="str">
        <f t="shared" si="10"/>
        <v>M</v>
      </c>
      <c r="E175" s="110" t="str">
        <f t="shared" si="11"/>
        <v>Vrijdag</v>
      </c>
      <c r="F175" s="138">
        <f>IF(ROW(E175)-5&lt;='Basisgegevens+Uitleg'!$C$2,F174+1,"--")</f>
        <v>45492</v>
      </c>
      <c r="G175" s="86"/>
      <c r="H175" s="82"/>
      <c r="I175" s="82"/>
      <c r="J175" s="87"/>
      <c r="K175" s="108"/>
      <c r="L175" s="18" t="str">
        <f>IF(ISERROR(VLOOKUP($F175,'Speciale dagen&amp;Activiteiten'!$A$3:$A$100,1,FALSE))=TRUE,"",VLOOKUP($F175,'Speciale dagen&amp;Activiteiten'!$A$3:$B$100,2,FALSE))</f>
        <v/>
      </c>
      <c r="M175" s="14" t="str">
        <f>IF(ISERROR(VLOOKUP(CONCATENATE(DAY($F175),"-",MONTH($F175)),Verjaardagen!$C$2:$C$101,1,FALSE))=TRUE,"",VLOOKUP(CONCATENATE(DAY($F175),"-",MONTH($F175)),Verjaardagen!$C$2:$E$101,3,FALSE))</f>
        <v/>
      </c>
      <c r="N175" s="15" t="str">
        <f>IF(ISERROR(VLOOKUP(F175,'School(vakanties)&amp;Activiteiten'!A$4:A$102,1,FALSE)=TRUE),IF(ISERROR(VLOOKUP(F175,'School(vakanties)&amp;Activiteiten'!B$4:B$102,1,FALSE)=TRUE),IF(O175&gt;0,N174,""),VLOOKUP(F175,'School(vakanties)&amp;Activiteiten'!B$4:C$102,2,FALSE)),VLOOKUP(F175,'School(vakanties)&amp;Activiteiten'!A$4:C$102,3,FALSE))</f>
        <v>Zomervakantie (voorbeeld)</v>
      </c>
      <c r="O175" s="16">
        <f>IF(ISERROR(VLOOKUP(F175,'School(vakanties)&amp;Activiteiten'!A$4:A$102,1,FALSE)=TRUE),IF(AND(O174&gt;0,O174&lt;999),O174-1,0),VLOOKUP(F175,'School(vakanties)&amp;Activiteiten'!A$4:D$102,4,FALSE))</f>
        <v>43</v>
      </c>
    </row>
    <row r="176" spans="1:15" x14ac:dyDescent="0.25">
      <c r="A176" s="183" t="str">
        <f t="shared" si="8"/>
        <v>Zomervakantie (voorbeeld)</v>
      </c>
      <c r="B176" s="110">
        <f t="shared" si="9"/>
        <v>29</v>
      </c>
      <c r="C176" s="179" t="str">
        <f>IF(F176="--","--",IF(ISEVEN(B176)=TRUE,SUBSTITUTE(LEFT(VLOOKUP(E176,'Basisgegevens+Uitleg'!$B$19:$D$25,3,),1),0,"--"),SUBSTITUTE(LEFT(VLOOKUP(E176,'Basisgegevens+Uitleg'!$B$19:$C$25,2,),1),0,"--")))</f>
        <v>A</v>
      </c>
      <c r="D176" s="124" t="str">
        <f t="shared" si="10"/>
        <v>A</v>
      </c>
      <c r="E176" s="110" t="str">
        <f t="shared" si="11"/>
        <v>Zaterdag</v>
      </c>
      <c r="F176" s="138">
        <f>IF(ROW(E176)-5&lt;='Basisgegevens+Uitleg'!$C$2,F175+1,"--")</f>
        <v>45493</v>
      </c>
      <c r="G176" s="86"/>
      <c r="H176" s="82"/>
      <c r="I176" s="82"/>
      <c r="J176" s="87"/>
      <c r="K176" s="108"/>
      <c r="L176" s="18" t="str">
        <f>IF(ISERROR(VLOOKUP($F176,'Speciale dagen&amp;Activiteiten'!$A$3:$A$100,1,FALSE))=TRUE,"",VLOOKUP($F176,'Speciale dagen&amp;Activiteiten'!$A$3:$B$100,2,FALSE))</f>
        <v/>
      </c>
      <c r="M176" s="14" t="str">
        <f>IF(ISERROR(VLOOKUP(CONCATENATE(DAY($F176),"-",MONTH($F176)),Verjaardagen!$C$2:$C$101,1,FALSE))=TRUE,"",VLOOKUP(CONCATENATE(DAY($F176),"-",MONTH($F176)),Verjaardagen!$C$2:$E$101,3,FALSE))</f>
        <v/>
      </c>
      <c r="N176" s="15" t="str">
        <f>IF(ISERROR(VLOOKUP(F176,'School(vakanties)&amp;Activiteiten'!A$4:A$102,1,FALSE)=TRUE),IF(ISERROR(VLOOKUP(F176,'School(vakanties)&amp;Activiteiten'!B$4:B$102,1,FALSE)=TRUE),IF(O176&gt;0,N175,""),VLOOKUP(F176,'School(vakanties)&amp;Activiteiten'!B$4:C$102,2,FALSE)),VLOOKUP(F176,'School(vakanties)&amp;Activiteiten'!A$4:C$102,3,FALSE))</f>
        <v>Zomervakantie (voorbeeld)</v>
      </c>
      <c r="O176" s="16">
        <f>IF(ISERROR(VLOOKUP(F176,'School(vakanties)&amp;Activiteiten'!A$4:A$102,1,FALSE)=TRUE),IF(AND(O175&gt;0,O175&lt;999),O175-1,0),VLOOKUP(F176,'School(vakanties)&amp;Activiteiten'!A$4:D$102,4,FALSE))</f>
        <v>42</v>
      </c>
    </row>
    <row r="177" spans="1:15" x14ac:dyDescent="0.25">
      <c r="A177" s="183" t="str">
        <f t="shared" si="8"/>
        <v>Zomervakantie (voorbeeld)</v>
      </c>
      <c r="B177" s="110">
        <f t="shared" si="9"/>
        <v>29</v>
      </c>
      <c r="C177" s="179" t="str">
        <f>IF(F177="--","--",IF(ISEVEN(B177)=TRUE,SUBSTITUTE(LEFT(VLOOKUP(E177,'Basisgegevens+Uitleg'!$B$19:$D$25,3,),1),0,"--"),SUBSTITUTE(LEFT(VLOOKUP(E177,'Basisgegevens+Uitleg'!$B$19:$C$25,2,),1),0,"--")))</f>
        <v>V</v>
      </c>
      <c r="D177" s="124" t="str">
        <f t="shared" si="10"/>
        <v>V</v>
      </c>
      <c r="E177" s="110" t="str">
        <f t="shared" si="11"/>
        <v>Zondag</v>
      </c>
      <c r="F177" s="138">
        <f>IF(ROW(E177)-5&lt;='Basisgegevens+Uitleg'!$C$2,F176+1,"--")</f>
        <v>45494</v>
      </c>
      <c r="G177" s="86"/>
      <c r="H177" s="82"/>
      <c r="I177" s="82"/>
      <c r="J177" s="87"/>
      <c r="K177" s="108"/>
      <c r="L177" s="18" t="str">
        <f>IF(ISERROR(VLOOKUP($F177,'Speciale dagen&amp;Activiteiten'!$A$3:$A$100,1,FALSE))=TRUE,"",VLOOKUP($F177,'Speciale dagen&amp;Activiteiten'!$A$3:$B$100,2,FALSE))</f>
        <v/>
      </c>
      <c r="M177" s="14" t="str">
        <f>IF(ISERROR(VLOOKUP(CONCATENATE(DAY($F177),"-",MONTH($F177)),Verjaardagen!$C$2:$C$101,1,FALSE))=TRUE,"",VLOOKUP(CONCATENATE(DAY($F177),"-",MONTH($F177)),Verjaardagen!$C$2:$E$101,3,FALSE))</f>
        <v/>
      </c>
      <c r="N177" s="15" t="str">
        <f>IF(ISERROR(VLOOKUP(F177,'School(vakanties)&amp;Activiteiten'!A$4:A$102,1,FALSE)=TRUE),IF(ISERROR(VLOOKUP(F177,'School(vakanties)&amp;Activiteiten'!B$4:B$102,1,FALSE)=TRUE),IF(O177&gt;0,N176,""),VLOOKUP(F177,'School(vakanties)&amp;Activiteiten'!B$4:C$102,2,FALSE)),VLOOKUP(F177,'School(vakanties)&amp;Activiteiten'!A$4:C$102,3,FALSE))</f>
        <v>Zomervakantie (voorbeeld)</v>
      </c>
      <c r="O177" s="16">
        <f>IF(ISERROR(VLOOKUP(F177,'School(vakanties)&amp;Activiteiten'!A$4:A$102,1,FALSE)=TRUE),IF(AND(O176&gt;0,O176&lt;999),O176-1,0),VLOOKUP(F177,'School(vakanties)&amp;Activiteiten'!A$4:D$102,4,FALSE))</f>
        <v>41</v>
      </c>
    </row>
    <row r="178" spans="1:15" x14ac:dyDescent="0.25">
      <c r="A178" s="183" t="str">
        <f t="shared" si="8"/>
        <v>Zomervakantie (voorbeeld)</v>
      </c>
      <c r="B178" s="110">
        <f t="shared" si="9"/>
        <v>30</v>
      </c>
      <c r="C178" s="179" t="str">
        <f>IF(F178="--","--",IF(ISEVEN(B178)=TRUE,SUBSTITUTE(LEFT(VLOOKUP(E178,'Basisgegevens+Uitleg'!$B$19:$D$25,3,),1),0,"--"),SUBSTITUTE(LEFT(VLOOKUP(E178,'Basisgegevens+Uitleg'!$B$19:$C$25,2,),1),0,"--")))</f>
        <v>M</v>
      </c>
      <c r="D178" s="124" t="str">
        <f t="shared" si="10"/>
        <v>M</v>
      </c>
      <c r="E178" s="110" t="str">
        <f t="shared" si="11"/>
        <v>Maandag</v>
      </c>
      <c r="F178" s="138">
        <f>IF(ROW(E178)-5&lt;='Basisgegevens+Uitleg'!$C$2,F177+1,"--")</f>
        <v>45495</v>
      </c>
      <c r="G178" s="86"/>
      <c r="H178" s="82"/>
      <c r="I178" s="82"/>
      <c r="J178" s="87"/>
      <c r="K178" s="108"/>
      <c r="L178" s="18" t="str">
        <f>IF(ISERROR(VLOOKUP($F178,'Speciale dagen&amp;Activiteiten'!$A$3:$A$100,1,FALSE))=TRUE,"",VLOOKUP($F178,'Speciale dagen&amp;Activiteiten'!$A$3:$B$100,2,FALSE))</f>
        <v/>
      </c>
      <c r="M178" s="14" t="str">
        <f>IF(ISERROR(VLOOKUP(CONCATENATE(DAY($F178),"-",MONTH($F178)),Verjaardagen!$C$2:$C$101,1,FALSE))=TRUE,"",VLOOKUP(CONCATENATE(DAY($F178),"-",MONTH($F178)),Verjaardagen!$C$2:$E$101,3,FALSE))</f>
        <v/>
      </c>
      <c r="N178" s="15" t="str">
        <f>IF(ISERROR(VLOOKUP(F178,'School(vakanties)&amp;Activiteiten'!A$4:A$102,1,FALSE)=TRUE),IF(ISERROR(VLOOKUP(F178,'School(vakanties)&amp;Activiteiten'!B$4:B$102,1,FALSE)=TRUE),IF(O178&gt;0,N177,""),VLOOKUP(F178,'School(vakanties)&amp;Activiteiten'!B$4:C$102,2,FALSE)),VLOOKUP(F178,'School(vakanties)&amp;Activiteiten'!A$4:C$102,3,FALSE))</f>
        <v>Zomervakantie (voorbeeld)</v>
      </c>
      <c r="O178" s="16">
        <f>IF(ISERROR(VLOOKUP(F178,'School(vakanties)&amp;Activiteiten'!A$4:A$102,1,FALSE)=TRUE),IF(AND(O177&gt;0,O177&lt;999),O177-1,0),VLOOKUP(F178,'School(vakanties)&amp;Activiteiten'!A$4:D$102,4,FALSE))</f>
        <v>40</v>
      </c>
    </row>
    <row r="179" spans="1:15" x14ac:dyDescent="0.25">
      <c r="A179" s="183" t="str">
        <f t="shared" si="8"/>
        <v>Zomervakantie (voorbeeld)</v>
      </c>
      <c r="B179" s="110">
        <f t="shared" si="9"/>
        <v>30</v>
      </c>
      <c r="C179" s="179" t="str">
        <f>IF(F179="--","--",IF(ISEVEN(B179)=TRUE,SUBSTITUTE(LEFT(VLOOKUP(E179,'Basisgegevens+Uitleg'!$B$19:$D$25,3,),1),0,"--"),SUBSTITUTE(LEFT(VLOOKUP(E179,'Basisgegevens+Uitleg'!$B$19:$C$25,2,),1),0,"--")))</f>
        <v>V</v>
      </c>
      <c r="D179" s="124" t="str">
        <f t="shared" si="10"/>
        <v>V</v>
      </c>
      <c r="E179" s="110" t="str">
        <f t="shared" si="11"/>
        <v>Dinsdag</v>
      </c>
      <c r="F179" s="138">
        <f>IF(ROW(E179)-5&lt;='Basisgegevens+Uitleg'!$C$2,F178+1,"--")</f>
        <v>45496</v>
      </c>
      <c r="G179" s="86"/>
      <c r="H179" s="82"/>
      <c r="I179" s="82"/>
      <c r="J179" s="87"/>
      <c r="K179" s="108"/>
      <c r="L179" s="18" t="str">
        <f>IF(ISERROR(VLOOKUP($F179,'Speciale dagen&amp;Activiteiten'!$A$3:$A$100,1,FALSE))=TRUE,"",VLOOKUP($F179,'Speciale dagen&amp;Activiteiten'!$A$3:$B$100,2,FALSE))</f>
        <v/>
      </c>
      <c r="M179" s="14" t="str">
        <f>IF(ISERROR(VLOOKUP(CONCATENATE(DAY($F179),"-",MONTH($F179)),Verjaardagen!$C$2:$C$101,1,FALSE))=TRUE,"",VLOOKUP(CONCATENATE(DAY($F179),"-",MONTH($F179)),Verjaardagen!$C$2:$E$101,3,FALSE))</f>
        <v/>
      </c>
      <c r="N179" s="15" t="str">
        <f>IF(ISERROR(VLOOKUP(F179,'School(vakanties)&amp;Activiteiten'!A$4:A$102,1,FALSE)=TRUE),IF(ISERROR(VLOOKUP(F179,'School(vakanties)&amp;Activiteiten'!B$4:B$102,1,FALSE)=TRUE),IF(O179&gt;0,N178,""),VLOOKUP(F179,'School(vakanties)&amp;Activiteiten'!B$4:C$102,2,FALSE)),VLOOKUP(F179,'School(vakanties)&amp;Activiteiten'!A$4:C$102,3,FALSE))</f>
        <v>Zomervakantie (voorbeeld)</v>
      </c>
      <c r="O179" s="16">
        <f>IF(ISERROR(VLOOKUP(F179,'School(vakanties)&amp;Activiteiten'!A$4:A$102,1,FALSE)=TRUE),IF(AND(O178&gt;0,O178&lt;999),O178-1,0),VLOOKUP(F179,'School(vakanties)&amp;Activiteiten'!A$4:D$102,4,FALSE))</f>
        <v>39</v>
      </c>
    </row>
    <row r="180" spans="1:15" x14ac:dyDescent="0.25">
      <c r="A180" s="183" t="str">
        <f t="shared" si="8"/>
        <v>Zomervakantie (voorbeeld)</v>
      </c>
      <c r="B180" s="110">
        <f t="shared" si="9"/>
        <v>30</v>
      </c>
      <c r="C180" s="179" t="str">
        <f>IF(F180="--","--",IF(ISEVEN(B180)=TRUE,SUBSTITUTE(LEFT(VLOOKUP(E180,'Basisgegevens+Uitleg'!$B$19:$D$25,3,),1),0,"--"),SUBSTITUTE(LEFT(VLOOKUP(E180,'Basisgegevens+Uitleg'!$B$19:$C$25,2,),1),0,"--")))</f>
        <v>V</v>
      </c>
      <c r="D180" s="124" t="str">
        <f t="shared" si="10"/>
        <v>V</v>
      </c>
      <c r="E180" s="110" t="str">
        <f t="shared" si="11"/>
        <v>Woensdag</v>
      </c>
      <c r="F180" s="138">
        <f>IF(ROW(E180)-5&lt;='Basisgegevens+Uitleg'!$C$2,F179+1,"--")</f>
        <v>45497</v>
      </c>
      <c r="G180" s="86"/>
      <c r="H180" s="82"/>
      <c r="I180" s="82"/>
      <c r="J180" s="87"/>
      <c r="K180" s="108"/>
      <c r="L180" s="18" t="str">
        <f>IF(ISERROR(VLOOKUP($F180,'Speciale dagen&amp;Activiteiten'!$A$3:$A$100,1,FALSE))=TRUE,"",VLOOKUP($F180,'Speciale dagen&amp;Activiteiten'!$A$3:$B$100,2,FALSE))</f>
        <v/>
      </c>
      <c r="M180" s="14" t="str">
        <f>IF(ISERROR(VLOOKUP(CONCATENATE(DAY($F180),"-",MONTH($F180)),Verjaardagen!$C$2:$C$101,1,FALSE))=TRUE,"",VLOOKUP(CONCATENATE(DAY($F180),"-",MONTH($F180)),Verjaardagen!$C$2:$E$101,3,FALSE))</f>
        <v/>
      </c>
      <c r="N180" s="15" t="str">
        <f>IF(ISERROR(VLOOKUP(F180,'School(vakanties)&amp;Activiteiten'!A$4:A$102,1,FALSE)=TRUE),IF(ISERROR(VLOOKUP(F180,'School(vakanties)&amp;Activiteiten'!B$4:B$102,1,FALSE)=TRUE),IF(O180&gt;0,N179,""),VLOOKUP(F180,'School(vakanties)&amp;Activiteiten'!B$4:C$102,2,FALSE)),VLOOKUP(F180,'School(vakanties)&amp;Activiteiten'!A$4:C$102,3,FALSE))</f>
        <v>Zomervakantie (voorbeeld)</v>
      </c>
      <c r="O180" s="16">
        <f>IF(ISERROR(VLOOKUP(F180,'School(vakanties)&amp;Activiteiten'!A$4:A$102,1,FALSE)=TRUE),IF(AND(O179&gt;0,O179&lt;999),O179-1,0),VLOOKUP(F180,'School(vakanties)&amp;Activiteiten'!A$4:D$102,4,FALSE))</f>
        <v>38</v>
      </c>
    </row>
    <row r="181" spans="1:15" x14ac:dyDescent="0.25">
      <c r="A181" s="183" t="str">
        <f t="shared" si="8"/>
        <v>Zomervakantie (voorbeeld)</v>
      </c>
      <c r="B181" s="110">
        <f t="shared" si="9"/>
        <v>30</v>
      </c>
      <c r="C181" s="179" t="str">
        <f>IF(F181="--","--",IF(ISEVEN(B181)=TRUE,SUBSTITUTE(LEFT(VLOOKUP(E181,'Basisgegevens+Uitleg'!$B$19:$D$25,3,),1),0,"--"),SUBSTITUTE(LEFT(VLOOKUP(E181,'Basisgegevens+Uitleg'!$B$19:$C$25,2,),1),0,"--")))</f>
        <v>V</v>
      </c>
      <c r="D181" s="124" t="str">
        <f t="shared" si="10"/>
        <v>V</v>
      </c>
      <c r="E181" s="110" t="str">
        <f t="shared" si="11"/>
        <v>Donderdag</v>
      </c>
      <c r="F181" s="138">
        <f>IF(ROW(E181)-5&lt;='Basisgegevens+Uitleg'!$C$2,F180+1,"--")</f>
        <v>45498</v>
      </c>
      <c r="G181" s="86"/>
      <c r="H181" s="82"/>
      <c r="I181" s="82"/>
      <c r="J181" s="87"/>
      <c r="K181" s="108"/>
      <c r="L181" s="18" t="str">
        <f>IF(ISERROR(VLOOKUP($F181,'Speciale dagen&amp;Activiteiten'!$A$3:$A$100,1,FALSE))=TRUE,"",VLOOKUP($F181,'Speciale dagen&amp;Activiteiten'!$A$3:$B$100,2,FALSE))</f>
        <v/>
      </c>
      <c r="M181" s="14" t="str">
        <f>IF(ISERROR(VLOOKUP(CONCATENATE(DAY($F181),"-",MONTH($F181)),Verjaardagen!$C$2:$C$101,1,FALSE))=TRUE,"",VLOOKUP(CONCATENATE(DAY($F181),"-",MONTH($F181)),Verjaardagen!$C$2:$E$101,3,FALSE))</f>
        <v/>
      </c>
      <c r="N181" s="15" t="str">
        <f>IF(ISERROR(VLOOKUP(F181,'School(vakanties)&amp;Activiteiten'!A$4:A$102,1,FALSE)=TRUE),IF(ISERROR(VLOOKUP(F181,'School(vakanties)&amp;Activiteiten'!B$4:B$102,1,FALSE)=TRUE),IF(O181&gt;0,N180,""),VLOOKUP(F181,'School(vakanties)&amp;Activiteiten'!B$4:C$102,2,FALSE)),VLOOKUP(F181,'School(vakanties)&amp;Activiteiten'!A$4:C$102,3,FALSE))</f>
        <v>Zomervakantie (voorbeeld)</v>
      </c>
      <c r="O181" s="16">
        <f>IF(ISERROR(VLOOKUP(F181,'School(vakanties)&amp;Activiteiten'!A$4:A$102,1,FALSE)=TRUE),IF(AND(O180&gt;0,O180&lt;999),O180-1,0),VLOOKUP(F181,'School(vakanties)&amp;Activiteiten'!A$4:D$102,4,FALSE))</f>
        <v>37</v>
      </c>
    </row>
    <row r="182" spans="1:15" x14ac:dyDescent="0.25">
      <c r="A182" s="183" t="str">
        <f t="shared" si="8"/>
        <v>Zomervakantie (voorbeeld)</v>
      </c>
      <c r="B182" s="110">
        <f t="shared" si="9"/>
        <v>30</v>
      </c>
      <c r="C182" s="179" t="str">
        <f>IF(F182="--","--",IF(ISEVEN(B182)=TRUE,SUBSTITUTE(LEFT(VLOOKUP(E182,'Basisgegevens+Uitleg'!$B$19:$D$25,3,),1),0,"--"),SUBSTITUTE(LEFT(VLOOKUP(E182,'Basisgegevens+Uitleg'!$B$19:$C$25,2,),1),0,"--")))</f>
        <v>V</v>
      </c>
      <c r="D182" s="124" t="str">
        <f t="shared" si="10"/>
        <v>V</v>
      </c>
      <c r="E182" s="110" t="str">
        <f t="shared" si="11"/>
        <v>Vrijdag</v>
      </c>
      <c r="F182" s="138">
        <f>IF(ROW(E182)-5&lt;='Basisgegevens+Uitleg'!$C$2,F181+1,"--")</f>
        <v>45499</v>
      </c>
      <c r="G182" s="86"/>
      <c r="H182" s="82"/>
      <c r="I182" s="82"/>
      <c r="J182" s="87"/>
      <c r="K182" s="108"/>
      <c r="L182" s="18" t="str">
        <f>IF(ISERROR(VLOOKUP($F182,'Speciale dagen&amp;Activiteiten'!$A$3:$A$100,1,FALSE))=TRUE,"",VLOOKUP($F182,'Speciale dagen&amp;Activiteiten'!$A$3:$B$100,2,FALSE))</f>
        <v/>
      </c>
      <c r="M182" s="14" t="str">
        <f>IF(ISERROR(VLOOKUP(CONCATENATE(DAY($F182),"-",MONTH($F182)),Verjaardagen!$C$2:$C$101,1,FALSE))=TRUE,"",VLOOKUP(CONCATENATE(DAY($F182),"-",MONTH($F182)),Verjaardagen!$C$2:$E$101,3,FALSE))</f>
        <v/>
      </c>
      <c r="N182" s="15" t="str">
        <f>IF(ISERROR(VLOOKUP(F182,'School(vakanties)&amp;Activiteiten'!A$4:A$102,1,FALSE)=TRUE),IF(ISERROR(VLOOKUP(F182,'School(vakanties)&amp;Activiteiten'!B$4:B$102,1,FALSE)=TRUE),IF(O182&gt;0,N181,""),VLOOKUP(F182,'School(vakanties)&amp;Activiteiten'!B$4:C$102,2,FALSE)),VLOOKUP(F182,'School(vakanties)&amp;Activiteiten'!A$4:C$102,3,FALSE))</f>
        <v>Zomervakantie (voorbeeld)</v>
      </c>
      <c r="O182" s="16">
        <f>IF(ISERROR(VLOOKUP(F182,'School(vakanties)&amp;Activiteiten'!A$4:A$102,1,FALSE)=TRUE),IF(AND(O181&gt;0,O181&lt;999),O181-1,0),VLOOKUP(F182,'School(vakanties)&amp;Activiteiten'!A$4:D$102,4,FALSE))</f>
        <v>36</v>
      </c>
    </row>
    <row r="183" spans="1:15" x14ac:dyDescent="0.25">
      <c r="A183" s="183" t="str">
        <f t="shared" si="8"/>
        <v>Zomervakantie (voorbeeld)</v>
      </c>
      <c r="B183" s="110">
        <f t="shared" si="9"/>
        <v>30</v>
      </c>
      <c r="C183" s="179" t="str">
        <f>IF(F183="--","--",IF(ISEVEN(B183)=TRUE,SUBSTITUTE(LEFT(VLOOKUP(E183,'Basisgegevens+Uitleg'!$B$19:$D$25,3,),1),0,"--"),SUBSTITUTE(LEFT(VLOOKUP(E183,'Basisgegevens+Uitleg'!$B$19:$C$25,2,),1),0,"--")))</f>
        <v>M</v>
      </c>
      <c r="D183" s="124" t="str">
        <f t="shared" si="10"/>
        <v>M</v>
      </c>
      <c r="E183" s="110" t="str">
        <f t="shared" si="11"/>
        <v>Zaterdag</v>
      </c>
      <c r="F183" s="138">
        <f>IF(ROW(E183)-5&lt;='Basisgegevens+Uitleg'!$C$2,F182+1,"--")</f>
        <v>45500</v>
      </c>
      <c r="G183" s="86"/>
      <c r="H183" s="82"/>
      <c r="I183" s="82"/>
      <c r="J183" s="87"/>
      <c r="K183" s="108"/>
      <c r="L183" s="18" t="str">
        <f>IF(ISERROR(VLOOKUP($F183,'Speciale dagen&amp;Activiteiten'!$A$3:$A$100,1,FALSE))=TRUE,"",VLOOKUP($F183,'Speciale dagen&amp;Activiteiten'!$A$3:$B$100,2,FALSE))</f>
        <v/>
      </c>
      <c r="M183" s="14" t="str">
        <f>IF(ISERROR(VLOOKUP(CONCATENATE(DAY($F183),"-",MONTH($F183)),Verjaardagen!$C$2:$C$101,1,FALSE))=TRUE,"",VLOOKUP(CONCATENATE(DAY($F183),"-",MONTH($F183)),Verjaardagen!$C$2:$E$101,3,FALSE))</f>
        <v/>
      </c>
      <c r="N183" s="15" t="str">
        <f>IF(ISERROR(VLOOKUP(F183,'School(vakanties)&amp;Activiteiten'!A$4:A$102,1,FALSE)=TRUE),IF(ISERROR(VLOOKUP(F183,'School(vakanties)&amp;Activiteiten'!B$4:B$102,1,FALSE)=TRUE),IF(O183&gt;0,N182,""),VLOOKUP(F183,'School(vakanties)&amp;Activiteiten'!B$4:C$102,2,FALSE)),VLOOKUP(F183,'School(vakanties)&amp;Activiteiten'!A$4:C$102,3,FALSE))</f>
        <v>Zomervakantie (voorbeeld)</v>
      </c>
      <c r="O183" s="16">
        <f>IF(ISERROR(VLOOKUP(F183,'School(vakanties)&amp;Activiteiten'!A$4:A$102,1,FALSE)=TRUE),IF(AND(O182&gt;0,O182&lt;999),O182-1,0),VLOOKUP(F183,'School(vakanties)&amp;Activiteiten'!A$4:D$102,4,FALSE))</f>
        <v>35</v>
      </c>
    </row>
    <row r="184" spans="1:15" x14ac:dyDescent="0.25">
      <c r="A184" s="183" t="str">
        <f t="shared" si="8"/>
        <v>Zomervakantie (voorbeeld)</v>
      </c>
      <c r="B184" s="110">
        <f t="shared" si="9"/>
        <v>30</v>
      </c>
      <c r="C184" s="179" t="str">
        <f>IF(F184="--","--",IF(ISEVEN(B184)=TRUE,SUBSTITUTE(LEFT(VLOOKUP(E184,'Basisgegevens+Uitleg'!$B$19:$D$25,3,),1),0,"--"),SUBSTITUTE(LEFT(VLOOKUP(E184,'Basisgegevens+Uitleg'!$B$19:$C$25,2,),1),0,"--")))</f>
        <v>A</v>
      </c>
      <c r="D184" s="124" t="str">
        <f t="shared" si="10"/>
        <v>A</v>
      </c>
      <c r="E184" s="110" t="str">
        <f t="shared" si="11"/>
        <v>Zondag</v>
      </c>
      <c r="F184" s="138">
        <f>IF(ROW(E184)-5&lt;='Basisgegevens+Uitleg'!$C$2,F183+1,"--")</f>
        <v>45501</v>
      </c>
      <c r="G184" s="86"/>
      <c r="H184" s="82"/>
      <c r="I184" s="82"/>
      <c r="J184" s="87"/>
      <c r="K184" s="108"/>
      <c r="L184" s="18" t="str">
        <f>IF(ISERROR(VLOOKUP($F184,'Speciale dagen&amp;Activiteiten'!$A$3:$A$100,1,FALSE))=TRUE,"",VLOOKUP($F184,'Speciale dagen&amp;Activiteiten'!$A$3:$B$100,2,FALSE))</f>
        <v/>
      </c>
      <c r="M184" s="14" t="str">
        <f>IF(ISERROR(VLOOKUP(CONCATENATE(DAY($F184),"-",MONTH($F184)),Verjaardagen!$C$2:$C$101,1,FALSE))=TRUE,"",VLOOKUP(CONCATENATE(DAY($F184),"-",MONTH($F184)),Verjaardagen!$C$2:$E$101,3,FALSE))</f>
        <v/>
      </c>
      <c r="N184" s="15" t="str">
        <f>IF(ISERROR(VLOOKUP(F184,'School(vakanties)&amp;Activiteiten'!A$4:A$102,1,FALSE)=TRUE),IF(ISERROR(VLOOKUP(F184,'School(vakanties)&amp;Activiteiten'!B$4:B$102,1,FALSE)=TRUE),IF(O184&gt;0,N183,""),VLOOKUP(F184,'School(vakanties)&amp;Activiteiten'!B$4:C$102,2,FALSE)),VLOOKUP(F184,'School(vakanties)&amp;Activiteiten'!A$4:C$102,3,FALSE))</f>
        <v>Zomervakantie (voorbeeld)</v>
      </c>
      <c r="O184" s="16">
        <f>IF(ISERROR(VLOOKUP(F184,'School(vakanties)&amp;Activiteiten'!A$4:A$102,1,FALSE)=TRUE),IF(AND(O183&gt;0,O183&lt;999),O183-1,0),VLOOKUP(F184,'School(vakanties)&amp;Activiteiten'!A$4:D$102,4,FALSE))</f>
        <v>34</v>
      </c>
    </row>
    <row r="185" spans="1:15" x14ac:dyDescent="0.25">
      <c r="A185" s="183" t="str">
        <f t="shared" si="8"/>
        <v>Zomervakantie (voorbeeld)</v>
      </c>
      <c r="B185" s="110">
        <f t="shared" si="9"/>
        <v>31</v>
      </c>
      <c r="C185" s="179" t="str">
        <f>IF(F185="--","--",IF(ISEVEN(B185)=TRUE,SUBSTITUTE(LEFT(VLOOKUP(E185,'Basisgegevens+Uitleg'!$B$19:$D$25,3,),1),0,"--"),SUBSTITUTE(LEFT(VLOOKUP(E185,'Basisgegevens+Uitleg'!$B$19:$C$25,2,),1),0,"--")))</f>
        <v>V</v>
      </c>
      <c r="D185" s="124" t="str">
        <f t="shared" si="10"/>
        <v>V</v>
      </c>
      <c r="E185" s="110" t="str">
        <f t="shared" si="11"/>
        <v>Maandag</v>
      </c>
      <c r="F185" s="138">
        <f>IF(ROW(E185)-5&lt;='Basisgegevens+Uitleg'!$C$2,F184+1,"--")</f>
        <v>45502</v>
      </c>
      <c r="G185" s="86"/>
      <c r="H185" s="82"/>
      <c r="I185" s="82"/>
      <c r="J185" s="87"/>
      <c r="K185" s="108"/>
      <c r="L185" s="18" t="str">
        <f>IF(ISERROR(VLOOKUP($F185,'Speciale dagen&amp;Activiteiten'!$A$3:$A$100,1,FALSE))=TRUE,"",VLOOKUP($F185,'Speciale dagen&amp;Activiteiten'!$A$3:$B$100,2,FALSE))</f>
        <v/>
      </c>
      <c r="M185" s="14" t="str">
        <f>IF(ISERROR(VLOOKUP(CONCATENATE(DAY($F185),"-",MONTH($F185)),Verjaardagen!$C$2:$C$101,1,FALSE))=TRUE,"",VLOOKUP(CONCATENATE(DAY($F185),"-",MONTH($F185)),Verjaardagen!$C$2:$E$101,3,FALSE))</f>
        <v/>
      </c>
      <c r="N185" s="15" t="str">
        <f>IF(ISERROR(VLOOKUP(F185,'School(vakanties)&amp;Activiteiten'!A$4:A$102,1,FALSE)=TRUE),IF(ISERROR(VLOOKUP(F185,'School(vakanties)&amp;Activiteiten'!B$4:B$102,1,FALSE)=TRUE),IF(O185&gt;0,N184,""),VLOOKUP(F185,'School(vakanties)&amp;Activiteiten'!B$4:C$102,2,FALSE)),VLOOKUP(F185,'School(vakanties)&amp;Activiteiten'!A$4:C$102,3,FALSE))</f>
        <v>Zomervakantie (voorbeeld)</v>
      </c>
      <c r="O185" s="16">
        <f>IF(ISERROR(VLOOKUP(F185,'School(vakanties)&amp;Activiteiten'!A$4:A$102,1,FALSE)=TRUE),IF(AND(O184&gt;0,O184&lt;999),O184-1,0),VLOOKUP(F185,'School(vakanties)&amp;Activiteiten'!A$4:D$102,4,FALSE))</f>
        <v>33</v>
      </c>
    </row>
    <row r="186" spans="1:15" x14ac:dyDescent="0.25">
      <c r="A186" s="183" t="str">
        <f t="shared" si="8"/>
        <v>Zomervakantie (voorbeeld)</v>
      </c>
      <c r="B186" s="110" t="str">
        <f t="shared" si="9"/>
        <v>--</v>
      </c>
      <c r="C186" s="179" t="str">
        <f>IF(F186="--","--",IF(ISEVEN(B186)=TRUE,SUBSTITUTE(LEFT(VLOOKUP(E186,'Basisgegevens+Uitleg'!$B$19:$D$25,3,),1),0,"--"),SUBSTITUTE(LEFT(VLOOKUP(E186,'Basisgegevens+Uitleg'!$B$19:$C$25,2,),1),0,"--")))</f>
        <v>--</v>
      </c>
      <c r="D186" s="124" t="str">
        <f t="shared" si="10"/>
        <v>--</v>
      </c>
      <c r="E186" s="110" t="str">
        <f t="shared" si="11"/>
        <v>--</v>
      </c>
      <c r="F186" s="138" t="str">
        <f>IF(ROW(E186)-5&lt;='Basisgegevens+Uitleg'!$C$2,F185+1,"--")</f>
        <v>--</v>
      </c>
      <c r="G186" s="86"/>
      <c r="H186" s="82"/>
      <c r="I186" s="82"/>
      <c r="J186" s="87"/>
      <c r="K186" s="108"/>
      <c r="L186" s="18" t="str">
        <f>IF(ISERROR(VLOOKUP($F186,'Speciale dagen&amp;Activiteiten'!$A$3:$A$100,1,FALSE))=TRUE,"",VLOOKUP($F186,'Speciale dagen&amp;Activiteiten'!$A$3:$B$100,2,FALSE))</f>
        <v/>
      </c>
      <c r="M186" s="14" t="str">
        <f>IF(ISERROR(VLOOKUP(CONCATENATE(DAY($F186),"-",MONTH($F186)),Verjaardagen!$C$2:$C$101,1,FALSE))=TRUE,"",VLOOKUP(CONCATENATE(DAY($F186),"-",MONTH($F186)),Verjaardagen!$C$2:$E$101,3,FALSE))</f>
        <v/>
      </c>
      <c r="N186" s="15" t="str">
        <f>IF(ISERROR(VLOOKUP(F186,'School(vakanties)&amp;Activiteiten'!A$4:A$102,1,FALSE)=TRUE),IF(ISERROR(VLOOKUP(F186,'School(vakanties)&amp;Activiteiten'!B$4:B$102,1,FALSE)=TRUE),IF(O186&gt;0,N185,""),VLOOKUP(F186,'School(vakanties)&amp;Activiteiten'!B$4:C$102,2,FALSE)),VLOOKUP(F186,'School(vakanties)&amp;Activiteiten'!A$4:C$102,3,FALSE))</f>
        <v>Zomervakantie (voorbeeld)</v>
      </c>
      <c r="O186" s="16">
        <f>IF(ISERROR(VLOOKUP(F186,'School(vakanties)&amp;Activiteiten'!A$4:A$102,1,FALSE)=TRUE),IF(AND(O185&gt;0,O185&lt;999),O185-1,0),VLOOKUP(F186,'School(vakanties)&amp;Activiteiten'!A$4:D$102,4,FALSE))</f>
        <v>32</v>
      </c>
    </row>
    <row r="187" spans="1:15" x14ac:dyDescent="0.25">
      <c r="A187" s="183" t="str">
        <f t="shared" si="8"/>
        <v>Zomervakantie (voorbeeld)</v>
      </c>
      <c r="B187" s="110" t="str">
        <f t="shared" si="9"/>
        <v>--</v>
      </c>
      <c r="C187" s="179" t="str">
        <f>IF(F187="--","--",IF(ISEVEN(B187)=TRUE,SUBSTITUTE(LEFT(VLOOKUP(E187,'Basisgegevens+Uitleg'!$B$19:$D$25,3,),1),0,"--"),SUBSTITUTE(LEFT(VLOOKUP(E187,'Basisgegevens+Uitleg'!$B$19:$C$25,2,),1),0,"--")))</f>
        <v>--</v>
      </c>
      <c r="D187" s="124" t="str">
        <f t="shared" si="10"/>
        <v>--</v>
      </c>
      <c r="E187" s="110" t="str">
        <f t="shared" si="11"/>
        <v>--</v>
      </c>
      <c r="F187" s="138" t="str">
        <f>IF(ROW(E187)-5&lt;='Basisgegevens+Uitleg'!$C$2,F186+1,"--")</f>
        <v>--</v>
      </c>
      <c r="G187" s="86"/>
      <c r="H187" s="82"/>
      <c r="I187" s="82"/>
      <c r="J187" s="87"/>
      <c r="K187" s="108"/>
      <c r="L187" s="18" t="str">
        <f>IF(ISERROR(VLOOKUP($F187,'Speciale dagen&amp;Activiteiten'!$A$3:$A$100,1,FALSE))=TRUE,"",VLOOKUP($F187,'Speciale dagen&amp;Activiteiten'!$A$3:$B$100,2,FALSE))</f>
        <v/>
      </c>
      <c r="M187" s="14" t="str">
        <f>IF(ISERROR(VLOOKUP(CONCATENATE(DAY($F187),"-",MONTH($F187)),Verjaardagen!$C$2:$C$101,1,FALSE))=TRUE,"",VLOOKUP(CONCATENATE(DAY($F187),"-",MONTH($F187)),Verjaardagen!$C$2:$E$101,3,FALSE))</f>
        <v/>
      </c>
      <c r="N187" s="15" t="str">
        <f>IF(ISERROR(VLOOKUP(F187,'School(vakanties)&amp;Activiteiten'!A$4:A$102,1,FALSE)=TRUE),IF(ISERROR(VLOOKUP(F187,'School(vakanties)&amp;Activiteiten'!B$4:B$102,1,FALSE)=TRUE),IF(O187&gt;0,N186,""),VLOOKUP(F187,'School(vakanties)&amp;Activiteiten'!B$4:C$102,2,FALSE)),VLOOKUP(F187,'School(vakanties)&amp;Activiteiten'!A$4:C$102,3,FALSE))</f>
        <v>Zomervakantie (voorbeeld)</v>
      </c>
      <c r="O187" s="16">
        <f>IF(ISERROR(VLOOKUP(F187,'School(vakanties)&amp;Activiteiten'!A$4:A$102,1,FALSE)=TRUE),IF(AND(O186&gt;0,O186&lt;999),O186-1,0),VLOOKUP(F187,'School(vakanties)&amp;Activiteiten'!A$4:D$102,4,FALSE))</f>
        <v>31</v>
      </c>
    </row>
    <row r="188" spans="1:15" x14ac:dyDescent="0.25">
      <c r="A188" s="183" t="str">
        <f t="shared" si="8"/>
        <v>Zomervakantie (voorbeeld)</v>
      </c>
      <c r="B188" s="110" t="str">
        <f t="shared" si="9"/>
        <v>--</v>
      </c>
      <c r="C188" s="179" t="str">
        <f>IF(F188="--","--",IF(ISEVEN(B188)=TRUE,SUBSTITUTE(LEFT(VLOOKUP(E188,'Basisgegevens+Uitleg'!$B$19:$D$25,3,),1),0,"--"),SUBSTITUTE(LEFT(VLOOKUP(E188,'Basisgegevens+Uitleg'!$B$19:$C$25,2,),1),0,"--")))</f>
        <v>--</v>
      </c>
      <c r="D188" s="124" t="str">
        <f t="shared" si="10"/>
        <v>--</v>
      </c>
      <c r="E188" s="110" t="str">
        <f t="shared" si="11"/>
        <v>--</v>
      </c>
      <c r="F188" s="138" t="str">
        <f>IF(ROW(E188)-5&lt;='Basisgegevens+Uitleg'!$C$2,F187+1,"--")</f>
        <v>--</v>
      </c>
      <c r="G188" s="86"/>
      <c r="H188" s="82"/>
      <c r="I188" s="82"/>
      <c r="J188" s="87"/>
      <c r="K188" s="108"/>
      <c r="L188" s="18" t="str">
        <f>IF(ISERROR(VLOOKUP($F188,'Speciale dagen&amp;Activiteiten'!$A$3:$A$100,1,FALSE))=TRUE,"",VLOOKUP($F188,'Speciale dagen&amp;Activiteiten'!$A$3:$B$100,2,FALSE))</f>
        <v/>
      </c>
      <c r="M188" s="14" t="str">
        <f>IF(ISERROR(VLOOKUP(CONCATENATE(DAY($F188),"-",MONTH($F188)),Verjaardagen!$C$2:$C$101,1,FALSE))=TRUE,"",VLOOKUP(CONCATENATE(DAY($F188),"-",MONTH($F188)),Verjaardagen!$C$2:$E$101,3,FALSE))</f>
        <v/>
      </c>
      <c r="N188" s="15" t="str">
        <f>IF(ISERROR(VLOOKUP(F188,'School(vakanties)&amp;Activiteiten'!A$4:A$102,1,FALSE)=TRUE),IF(ISERROR(VLOOKUP(F188,'School(vakanties)&amp;Activiteiten'!B$4:B$102,1,FALSE)=TRUE),IF(O188&gt;0,N187,""),VLOOKUP(F188,'School(vakanties)&amp;Activiteiten'!B$4:C$102,2,FALSE)),VLOOKUP(F188,'School(vakanties)&amp;Activiteiten'!A$4:C$102,3,FALSE))</f>
        <v>Zomervakantie (voorbeeld)</v>
      </c>
      <c r="O188" s="16">
        <f>IF(ISERROR(VLOOKUP(F188,'School(vakanties)&amp;Activiteiten'!A$4:A$102,1,FALSE)=TRUE),IF(AND(O187&gt;0,O187&lt;999),O187-1,0),VLOOKUP(F188,'School(vakanties)&amp;Activiteiten'!A$4:D$102,4,FALSE))</f>
        <v>30</v>
      </c>
    </row>
    <row r="189" spans="1:15" x14ac:dyDescent="0.25">
      <c r="A189" s="183" t="str">
        <f t="shared" si="8"/>
        <v>Zomervakantie (voorbeeld)</v>
      </c>
      <c r="B189" s="110" t="str">
        <f t="shared" si="9"/>
        <v>--</v>
      </c>
      <c r="C189" s="179" t="str">
        <f>IF(F189="--","--",IF(ISEVEN(B189)=TRUE,SUBSTITUTE(LEFT(VLOOKUP(E189,'Basisgegevens+Uitleg'!$B$19:$D$25,3,),1),0,"--"),SUBSTITUTE(LEFT(VLOOKUP(E189,'Basisgegevens+Uitleg'!$B$19:$C$25,2,),1),0,"--")))</f>
        <v>--</v>
      </c>
      <c r="D189" s="124" t="str">
        <f t="shared" si="10"/>
        <v>--</v>
      </c>
      <c r="E189" s="110" t="str">
        <f t="shared" si="11"/>
        <v>--</v>
      </c>
      <c r="F189" s="138" t="str">
        <f>IF(ROW(E189)-5&lt;='Basisgegevens+Uitleg'!$C$2,F188+1,"--")</f>
        <v>--</v>
      </c>
      <c r="G189" s="86"/>
      <c r="H189" s="82"/>
      <c r="I189" s="82"/>
      <c r="J189" s="87"/>
      <c r="K189" s="108"/>
      <c r="L189" s="18" t="str">
        <f>IF(ISERROR(VLOOKUP($F189,'Speciale dagen&amp;Activiteiten'!$A$3:$A$100,1,FALSE))=TRUE,"",VLOOKUP($F189,'Speciale dagen&amp;Activiteiten'!$A$3:$B$100,2,FALSE))</f>
        <v/>
      </c>
      <c r="M189" s="14" t="str">
        <f>IF(ISERROR(VLOOKUP(CONCATENATE(DAY($F189),"-",MONTH($F189)),Verjaardagen!$C$2:$C$101,1,FALSE))=TRUE,"",VLOOKUP(CONCATENATE(DAY($F189),"-",MONTH($F189)),Verjaardagen!$C$2:$E$101,3,FALSE))</f>
        <v/>
      </c>
      <c r="N189" s="15" t="str">
        <f>IF(ISERROR(VLOOKUP(F189,'School(vakanties)&amp;Activiteiten'!A$4:A$102,1,FALSE)=TRUE),IF(ISERROR(VLOOKUP(F189,'School(vakanties)&amp;Activiteiten'!B$4:B$102,1,FALSE)=TRUE),IF(O189&gt;0,N188,""),VLOOKUP(F189,'School(vakanties)&amp;Activiteiten'!B$4:C$102,2,FALSE)),VLOOKUP(F189,'School(vakanties)&amp;Activiteiten'!A$4:C$102,3,FALSE))</f>
        <v>Zomervakantie (voorbeeld)</v>
      </c>
      <c r="O189" s="16">
        <f>IF(ISERROR(VLOOKUP(F189,'School(vakanties)&amp;Activiteiten'!A$4:A$102,1,FALSE)=TRUE),IF(AND(O188&gt;0,O188&lt;999),O188-1,0),VLOOKUP(F189,'School(vakanties)&amp;Activiteiten'!A$4:D$102,4,FALSE))</f>
        <v>29</v>
      </c>
    </row>
    <row r="190" spans="1:15" x14ac:dyDescent="0.25">
      <c r="A190" s="183" t="str">
        <f t="shared" si="8"/>
        <v>Zomervakantie (voorbeeld)</v>
      </c>
      <c r="B190" s="110" t="str">
        <f t="shared" si="9"/>
        <v>--</v>
      </c>
      <c r="C190" s="179" t="str">
        <f>IF(F190="--","--",IF(ISEVEN(B190)=TRUE,SUBSTITUTE(LEFT(VLOOKUP(E190,'Basisgegevens+Uitleg'!$B$19:$D$25,3,),1),0,"--"),SUBSTITUTE(LEFT(VLOOKUP(E190,'Basisgegevens+Uitleg'!$B$19:$C$25,2,),1),0,"--")))</f>
        <v>--</v>
      </c>
      <c r="D190" s="124" t="str">
        <f t="shared" si="10"/>
        <v>--</v>
      </c>
      <c r="E190" s="110" t="str">
        <f t="shared" si="11"/>
        <v>--</v>
      </c>
      <c r="F190" s="138" t="str">
        <f>IF(ROW(E190)-5&lt;='Basisgegevens+Uitleg'!$C$2,F189+1,"--")</f>
        <v>--</v>
      </c>
      <c r="G190" s="86"/>
      <c r="H190" s="82"/>
      <c r="I190" s="82"/>
      <c r="J190" s="87"/>
      <c r="K190" s="108"/>
      <c r="L190" s="18" t="str">
        <f>IF(ISERROR(VLOOKUP($F190,'Speciale dagen&amp;Activiteiten'!$A$3:$A$100,1,FALSE))=TRUE,"",VLOOKUP($F190,'Speciale dagen&amp;Activiteiten'!$A$3:$B$100,2,FALSE))</f>
        <v/>
      </c>
      <c r="M190" s="14" t="str">
        <f>IF(ISERROR(VLOOKUP(CONCATENATE(DAY($F190),"-",MONTH($F190)),Verjaardagen!$C$2:$C$101,1,FALSE))=TRUE,"",VLOOKUP(CONCATENATE(DAY($F190),"-",MONTH($F190)),Verjaardagen!$C$2:$E$101,3,FALSE))</f>
        <v/>
      </c>
      <c r="N190" s="15" t="str">
        <f>IF(ISERROR(VLOOKUP(F190,'School(vakanties)&amp;Activiteiten'!A$4:A$102,1,FALSE)=TRUE),IF(ISERROR(VLOOKUP(F190,'School(vakanties)&amp;Activiteiten'!B$4:B$102,1,FALSE)=TRUE),IF(O190&gt;0,N189,""),VLOOKUP(F190,'School(vakanties)&amp;Activiteiten'!B$4:C$102,2,FALSE)),VLOOKUP(F190,'School(vakanties)&amp;Activiteiten'!A$4:C$102,3,FALSE))</f>
        <v>Zomervakantie (voorbeeld)</v>
      </c>
      <c r="O190" s="16">
        <f>IF(ISERROR(VLOOKUP(F190,'School(vakanties)&amp;Activiteiten'!A$4:A$102,1,FALSE)=TRUE),IF(AND(O189&gt;0,O189&lt;999),O189-1,0),VLOOKUP(F190,'School(vakanties)&amp;Activiteiten'!A$4:D$102,4,FALSE))</f>
        <v>28</v>
      </c>
    </row>
    <row r="191" spans="1:15" x14ac:dyDescent="0.25">
      <c r="A191" s="183" t="str">
        <f t="shared" si="8"/>
        <v>Zomervakantie (voorbeeld)</v>
      </c>
      <c r="B191" s="110" t="str">
        <f t="shared" si="9"/>
        <v>--</v>
      </c>
      <c r="C191" s="179" t="str">
        <f>IF(F191="--","--",IF(ISEVEN(B191)=TRUE,SUBSTITUTE(LEFT(VLOOKUP(E191,'Basisgegevens+Uitleg'!$B$19:$D$25,3,),1),0,"--"),SUBSTITUTE(LEFT(VLOOKUP(E191,'Basisgegevens+Uitleg'!$B$19:$C$25,2,),1),0,"--")))</f>
        <v>--</v>
      </c>
      <c r="D191" s="124" t="str">
        <f t="shared" si="10"/>
        <v>--</v>
      </c>
      <c r="E191" s="110" t="str">
        <f t="shared" si="11"/>
        <v>--</v>
      </c>
      <c r="F191" s="138" t="str">
        <f>IF(ROW(E191)-5&lt;='Basisgegevens+Uitleg'!$C$2,F190+1,"--")</f>
        <v>--</v>
      </c>
      <c r="G191" s="86"/>
      <c r="H191" s="82"/>
      <c r="I191" s="82"/>
      <c r="J191" s="87"/>
      <c r="K191" s="108"/>
      <c r="L191" s="18" t="str">
        <f>IF(ISERROR(VLOOKUP($F191,'Speciale dagen&amp;Activiteiten'!$A$3:$A$100,1,FALSE))=TRUE,"",VLOOKUP($F191,'Speciale dagen&amp;Activiteiten'!$A$3:$B$100,2,FALSE))</f>
        <v/>
      </c>
      <c r="M191" s="14" t="str">
        <f>IF(ISERROR(VLOOKUP(CONCATENATE(DAY($F191),"-",MONTH($F191)),Verjaardagen!$C$2:$C$101,1,FALSE))=TRUE,"",VLOOKUP(CONCATENATE(DAY($F191),"-",MONTH($F191)),Verjaardagen!$C$2:$E$101,3,FALSE))</f>
        <v/>
      </c>
      <c r="N191" s="15" t="str">
        <f>IF(ISERROR(VLOOKUP(F191,'School(vakanties)&amp;Activiteiten'!A$4:A$102,1,FALSE)=TRUE),IF(ISERROR(VLOOKUP(F191,'School(vakanties)&amp;Activiteiten'!B$4:B$102,1,FALSE)=TRUE),IF(O191&gt;0,N190,""),VLOOKUP(F191,'School(vakanties)&amp;Activiteiten'!B$4:C$102,2,FALSE)),VLOOKUP(F191,'School(vakanties)&amp;Activiteiten'!A$4:C$102,3,FALSE))</f>
        <v>Zomervakantie (voorbeeld)</v>
      </c>
      <c r="O191" s="16">
        <f>IF(ISERROR(VLOOKUP(F191,'School(vakanties)&amp;Activiteiten'!A$4:A$102,1,FALSE)=TRUE),IF(AND(O190&gt;0,O190&lt;999),O190-1,0),VLOOKUP(F191,'School(vakanties)&amp;Activiteiten'!A$4:D$102,4,FALSE))</f>
        <v>27</v>
      </c>
    </row>
    <row r="192" spans="1:15" x14ac:dyDescent="0.25">
      <c r="A192" s="183" t="str">
        <f t="shared" si="8"/>
        <v>Zomervakantie (voorbeeld)</v>
      </c>
      <c r="B192" s="110" t="str">
        <f t="shared" si="9"/>
        <v>--</v>
      </c>
      <c r="C192" s="179" t="str">
        <f>IF(F192="--","--",IF(ISEVEN(B192)=TRUE,SUBSTITUTE(LEFT(VLOOKUP(E192,'Basisgegevens+Uitleg'!$B$19:$D$25,3,),1),0,"--"),SUBSTITUTE(LEFT(VLOOKUP(E192,'Basisgegevens+Uitleg'!$B$19:$C$25,2,),1),0,"--")))</f>
        <v>--</v>
      </c>
      <c r="D192" s="124" t="str">
        <f t="shared" si="10"/>
        <v>--</v>
      </c>
      <c r="E192" s="110" t="str">
        <f t="shared" si="11"/>
        <v>--</v>
      </c>
      <c r="F192" s="138" t="str">
        <f>IF(ROW(E192)-5&lt;='Basisgegevens+Uitleg'!$C$2,F191+1,"--")</f>
        <v>--</v>
      </c>
      <c r="G192" s="86"/>
      <c r="H192" s="82"/>
      <c r="I192" s="82"/>
      <c r="J192" s="87"/>
      <c r="K192" s="108"/>
      <c r="L192" s="18" t="str">
        <f>IF(ISERROR(VLOOKUP($F192,'Speciale dagen&amp;Activiteiten'!$A$3:$A$100,1,FALSE))=TRUE,"",VLOOKUP($F192,'Speciale dagen&amp;Activiteiten'!$A$3:$B$100,2,FALSE))</f>
        <v/>
      </c>
      <c r="M192" s="14" t="str">
        <f>IF(ISERROR(VLOOKUP(CONCATENATE(DAY($F192),"-",MONTH($F192)),Verjaardagen!$C$2:$C$101,1,FALSE))=TRUE,"",VLOOKUP(CONCATENATE(DAY($F192),"-",MONTH($F192)),Verjaardagen!$C$2:$E$101,3,FALSE))</f>
        <v/>
      </c>
      <c r="N192" s="15" t="str">
        <f>IF(ISERROR(VLOOKUP(F192,'School(vakanties)&amp;Activiteiten'!A$4:A$102,1,FALSE)=TRUE),IF(ISERROR(VLOOKUP(F192,'School(vakanties)&amp;Activiteiten'!B$4:B$102,1,FALSE)=TRUE),IF(O192&gt;0,N191,""),VLOOKUP(F192,'School(vakanties)&amp;Activiteiten'!B$4:C$102,2,FALSE)),VLOOKUP(F192,'School(vakanties)&amp;Activiteiten'!A$4:C$102,3,FALSE))</f>
        <v>Zomervakantie (voorbeeld)</v>
      </c>
      <c r="O192" s="16">
        <f>IF(ISERROR(VLOOKUP(F192,'School(vakanties)&amp;Activiteiten'!A$4:A$102,1,FALSE)=TRUE),IF(AND(O191&gt;0,O191&lt;999),O191-1,0),VLOOKUP(F192,'School(vakanties)&amp;Activiteiten'!A$4:D$102,4,FALSE))</f>
        <v>26</v>
      </c>
    </row>
    <row r="193" spans="1:15" x14ac:dyDescent="0.25">
      <c r="A193" s="183" t="str">
        <f t="shared" si="8"/>
        <v>Zomervakantie (voorbeeld)</v>
      </c>
      <c r="B193" s="110" t="str">
        <f t="shared" si="9"/>
        <v>--</v>
      </c>
      <c r="C193" s="179" t="str">
        <f>IF(F193="--","--",IF(ISEVEN(B193)=TRUE,SUBSTITUTE(LEFT(VLOOKUP(E193,'Basisgegevens+Uitleg'!$B$19:$D$25,3,),1),0,"--"),SUBSTITUTE(LEFT(VLOOKUP(E193,'Basisgegevens+Uitleg'!$B$19:$C$25,2,),1),0,"--")))</f>
        <v>--</v>
      </c>
      <c r="D193" s="124" t="str">
        <f t="shared" si="10"/>
        <v>--</v>
      </c>
      <c r="E193" s="110" t="str">
        <f t="shared" si="11"/>
        <v>--</v>
      </c>
      <c r="F193" s="138" t="str">
        <f>IF(ROW(E193)-5&lt;='Basisgegevens+Uitleg'!$C$2,F192+1,"--")</f>
        <v>--</v>
      </c>
      <c r="G193" s="86"/>
      <c r="H193" s="82"/>
      <c r="I193" s="82"/>
      <c r="J193" s="87"/>
      <c r="K193" s="108"/>
      <c r="L193" s="18" t="str">
        <f>IF(ISERROR(VLOOKUP($F193,'Speciale dagen&amp;Activiteiten'!$A$3:$A$100,1,FALSE))=TRUE,"",VLOOKUP($F193,'Speciale dagen&amp;Activiteiten'!$A$3:$B$100,2,FALSE))</f>
        <v/>
      </c>
      <c r="M193" s="14" t="str">
        <f>IF(ISERROR(VLOOKUP(CONCATENATE(DAY($F193),"-",MONTH($F193)),Verjaardagen!$C$2:$C$101,1,FALSE))=TRUE,"",VLOOKUP(CONCATENATE(DAY($F193),"-",MONTH($F193)),Verjaardagen!$C$2:$E$101,3,FALSE))</f>
        <v/>
      </c>
      <c r="N193" s="15" t="str">
        <f>IF(ISERROR(VLOOKUP(F193,'School(vakanties)&amp;Activiteiten'!A$4:A$102,1,FALSE)=TRUE),IF(ISERROR(VLOOKUP(F193,'School(vakanties)&amp;Activiteiten'!B$4:B$102,1,FALSE)=TRUE),IF(O193&gt;0,N192,""),VLOOKUP(F193,'School(vakanties)&amp;Activiteiten'!B$4:C$102,2,FALSE)),VLOOKUP(F193,'School(vakanties)&amp;Activiteiten'!A$4:C$102,3,FALSE))</f>
        <v>Zomervakantie (voorbeeld)</v>
      </c>
      <c r="O193" s="16">
        <f>IF(ISERROR(VLOOKUP(F193,'School(vakanties)&amp;Activiteiten'!A$4:A$102,1,FALSE)=TRUE),IF(AND(O192&gt;0,O192&lt;999),O192-1,0),VLOOKUP(F193,'School(vakanties)&amp;Activiteiten'!A$4:D$102,4,FALSE))</f>
        <v>25</v>
      </c>
    </row>
    <row r="194" spans="1:15" x14ac:dyDescent="0.25">
      <c r="A194" s="183" t="str">
        <f t="shared" si="8"/>
        <v>Zomervakantie (voorbeeld)</v>
      </c>
      <c r="B194" s="110" t="str">
        <f t="shared" si="9"/>
        <v>--</v>
      </c>
      <c r="C194" s="179" t="str">
        <f>IF(F194="--","--",IF(ISEVEN(B194)=TRUE,SUBSTITUTE(LEFT(VLOOKUP(E194,'Basisgegevens+Uitleg'!$B$19:$D$25,3,),1),0,"--"),SUBSTITUTE(LEFT(VLOOKUP(E194,'Basisgegevens+Uitleg'!$B$19:$C$25,2,),1),0,"--")))</f>
        <v>--</v>
      </c>
      <c r="D194" s="124" t="str">
        <f t="shared" si="10"/>
        <v>--</v>
      </c>
      <c r="E194" s="110" t="str">
        <f t="shared" si="11"/>
        <v>--</v>
      </c>
      <c r="F194" s="138" t="str">
        <f>IF(ROW(E194)-5&lt;='Basisgegevens+Uitleg'!$C$2,F193+1,"--")</f>
        <v>--</v>
      </c>
      <c r="G194" s="86"/>
      <c r="H194" s="82"/>
      <c r="I194" s="82"/>
      <c r="J194" s="87"/>
      <c r="K194" s="108"/>
      <c r="L194" s="18" t="str">
        <f>IF(ISERROR(VLOOKUP($F194,'Speciale dagen&amp;Activiteiten'!$A$3:$A$100,1,FALSE))=TRUE,"",VLOOKUP($F194,'Speciale dagen&amp;Activiteiten'!$A$3:$B$100,2,FALSE))</f>
        <v/>
      </c>
      <c r="M194" s="14" t="str">
        <f>IF(ISERROR(VLOOKUP(CONCATENATE(DAY($F194),"-",MONTH($F194)),Verjaardagen!$C$2:$C$101,1,FALSE))=TRUE,"",VLOOKUP(CONCATENATE(DAY($F194),"-",MONTH($F194)),Verjaardagen!$C$2:$E$101,3,FALSE))</f>
        <v/>
      </c>
      <c r="N194" s="15" t="str">
        <f>IF(ISERROR(VLOOKUP(F194,'School(vakanties)&amp;Activiteiten'!A$4:A$102,1,FALSE)=TRUE),IF(ISERROR(VLOOKUP(F194,'School(vakanties)&amp;Activiteiten'!B$4:B$102,1,FALSE)=TRUE),IF(O194&gt;0,N193,""),VLOOKUP(F194,'School(vakanties)&amp;Activiteiten'!B$4:C$102,2,FALSE)),VLOOKUP(F194,'School(vakanties)&amp;Activiteiten'!A$4:C$102,3,FALSE))</f>
        <v>Zomervakantie (voorbeeld)</v>
      </c>
      <c r="O194" s="16">
        <f>IF(ISERROR(VLOOKUP(F194,'School(vakanties)&amp;Activiteiten'!A$4:A$102,1,FALSE)=TRUE),IF(AND(O193&gt;0,O193&lt;999),O193-1,0),VLOOKUP(F194,'School(vakanties)&amp;Activiteiten'!A$4:D$102,4,FALSE))</f>
        <v>24</v>
      </c>
    </row>
    <row r="195" spans="1:15" x14ac:dyDescent="0.25">
      <c r="A195" s="183" t="str">
        <f t="shared" si="8"/>
        <v>Zomervakantie (voorbeeld)</v>
      </c>
      <c r="B195" s="110" t="str">
        <f t="shared" si="9"/>
        <v>--</v>
      </c>
      <c r="C195" s="179" t="str">
        <f>IF(F195="--","--",IF(ISEVEN(B195)=TRUE,SUBSTITUTE(LEFT(VLOOKUP(E195,'Basisgegevens+Uitleg'!$B$19:$D$25,3,),1),0,"--"),SUBSTITUTE(LEFT(VLOOKUP(E195,'Basisgegevens+Uitleg'!$B$19:$C$25,2,),1),0,"--")))</f>
        <v>--</v>
      </c>
      <c r="D195" s="124" t="str">
        <f t="shared" si="10"/>
        <v>--</v>
      </c>
      <c r="E195" s="110" t="str">
        <f t="shared" si="11"/>
        <v>--</v>
      </c>
      <c r="F195" s="138" t="str">
        <f>IF(ROW(E195)-5&lt;='Basisgegevens+Uitleg'!$C$2,F194+1,"--")</f>
        <v>--</v>
      </c>
      <c r="G195" s="86"/>
      <c r="H195" s="82"/>
      <c r="I195" s="82"/>
      <c r="J195" s="87"/>
      <c r="K195" s="108"/>
      <c r="L195" s="18" t="str">
        <f>IF(ISERROR(VLOOKUP($F195,'Speciale dagen&amp;Activiteiten'!$A$3:$A$100,1,FALSE))=TRUE,"",VLOOKUP($F195,'Speciale dagen&amp;Activiteiten'!$A$3:$B$100,2,FALSE))</f>
        <v/>
      </c>
      <c r="M195" s="14" t="str">
        <f>IF(ISERROR(VLOOKUP(CONCATENATE(DAY($F195),"-",MONTH($F195)),Verjaardagen!$C$2:$C$101,1,FALSE))=TRUE,"",VLOOKUP(CONCATENATE(DAY($F195),"-",MONTH($F195)),Verjaardagen!$C$2:$E$101,3,FALSE))</f>
        <v/>
      </c>
      <c r="N195" s="15" t="str">
        <f>IF(ISERROR(VLOOKUP(F195,'School(vakanties)&amp;Activiteiten'!A$4:A$102,1,FALSE)=TRUE),IF(ISERROR(VLOOKUP(F195,'School(vakanties)&amp;Activiteiten'!B$4:B$102,1,FALSE)=TRUE),IF(O195&gt;0,N194,""),VLOOKUP(F195,'School(vakanties)&amp;Activiteiten'!B$4:C$102,2,FALSE)),VLOOKUP(F195,'School(vakanties)&amp;Activiteiten'!A$4:C$102,3,FALSE))</f>
        <v>Zomervakantie (voorbeeld)</v>
      </c>
      <c r="O195" s="16">
        <f>IF(ISERROR(VLOOKUP(F195,'School(vakanties)&amp;Activiteiten'!A$4:A$102,1,FALSE)=TRUE),IF(AND(O194&gt;0,O194&lt;999),O194-1,0),VLOOKUP(F195,'School(vakanties)&amp;Activiteiten'!A$4:D$102,4,FALSE))</f>
        <v>23</v>
      </c>
    </row>
    <row r="196" spans="1:15" x14ac:dyDescent="0.25">
      <c r="A196" s="183" t="str">
        <f t="shared" si="8"/>
        <v>Zomervakantie (voorbeeld)</v>
      </c>
      <c r="B196" s="110" t="str">
        <f t="shared" si="9"/>
        <v>--</v>
      </c>
      <c r="C196" s="179" t="str">
        <f>IF(F196="--","--",IF(ISEVEN(B196)=TRUE,SUBSTITUTE(LEFT(VLOOKUP(E196,'Basisgegevens+Uitleg'!$B$19:$D$25,3,),1),0,"--"),SUBSTITUTE(LEFT(VLOOKUP(E196,'Basisgegevens+Uitleg'!$B$19:$C$25,2,),1),0,"--")))</f>
        <v>--</v>
      </c>
      <c r="D196" s="124" t="str">
        <f t="shared" si="10"/>
        <v>--</v>
      </c>
      <c r="E196" s="110" t="str">
        <f t="shared" si="11"/>
        <v>--</v>
      </c>
      <c r="F196" s="138" t="str">
        <f>IF(ROW(E196)-5&lt;='Basisgegevens+Uitleg'!$C$2,F195+1,"--")</f>
        <v>--</v>
      </c>
      <c r="G196" s="86"/>
      <c r="H196" s="82"/>
      <c r="I196" s="82"/>
      <c r="J196" s="87"/>
      <c r="K196" s="108"/>
      <c r="L196" s="18" t="str">
        <f>IF(ISERROR(VLOOKUP($F196,'Speciale dagen&amp;Activiteiten'!$A$3:$A$100,1,FALSE))=TRUE,"",VLOOKUP($F196,'Speciale dagen&amp;Activiteiten'!$A$3:$B$100,2,FALSE))</f>
        <v/>
      </c>
      <c r="M196" s="14" t="str">
        <f>IF(ISERROR(VLOOKUP(CONCATENATE(DAY($F196),"-",MONTH($F196)),Verjaardagen!$C$2:$C$101,1,FALSE))=TRUE,"",VLOOKUP(CONCATENATE(DAY($F196),"-",MONTH($F196)),Verjaardagen!$C$2:$E$101,3,FALSE))</f>
        <v/>
      </c>
      <c r="N196" s="15" t="str">
        <f>IF(ISERROR(VLOOKUP(F196,'School(vakanties)&amp;Activiteiten'!A$4:A$102,1,FALSE)=TRUE),IF(ISERROR(VLOOKUP(F196,'School(vakanties)&amp;Activiteiten'!B$4:B$102,1,FALSE)=TRUE),IF(O196&gt;0,N195,""),VLOOKUP(F196,'School(vakanties)&amp;Activiteiten'!B$4:C$102,2,FALSE)),VLOOKUP(F196,'School(vakanties)&amp;Activiteiten'!A$4:C$102,3,FALSE))</f>
        <v>Zomervakantie (voorbeeld)</v>
      </c>
      <c r="O196" s="16">
        <f>IF(ISERROR(VLOOKUP(F196,'School(vakanties)&amp;Activiteiten'!A$4:A$102,1,FALSE)=TRUE),IF(AND(O195&gt;0,O195&lt;999),O195-1,0),VLOOKUP(F196,'School(vakanties)&amp;Activiteiten'!A$4:D$102,4,FALSE))</f>
        <v>22</v>
      </c>
    </row>
    <row r="197" spans="1:15" x14ac:dyDescent="0.25">
      <c r="A197" s="183" t="str">
        <f t="shared" si="8"/>
        <v>Zomervakantie (voorbeeld)</v>
      </c>
      <c r="B197" s="110" t="str">
        <f t="shared" si="9"/>
        <v>--</v>
      </c>
      <c r="C197" s="179" t="str">
        <f>IF(F197="--","--",IF(ISEVEN(B197)=TRUE,SUBSTITUTE(LEFT(VLOOKUP(E197,'Basisgegevens+Uitleg'!$B$19:$D$25,3,),1),0,"--"),SUBSTITUTE(LEFT(VLOOKUP(E197,'Basisgegevens+Uitleg'!$B$19:$C$25,2,),1),0,"--")))</f>
        <v>--</v>
      </c>
      <c r="D197" s="124" t="str">
        <f t="shared" si="10"/>
        <v>--</v>
      </c>
      <c r="E197" s="110" t="str">
        <f t="shared" si="11"/>
        <v>--</v>
      </c>
      <c r="F197" s="138" t="str">
        <f>IF(ROW(E197)-5&lt;='Basisgegevens+Uitleg'!$C$2,F196+1,"--")</f>
        <v>--</v>
      </c>
      <c r="G197" s="86"/>
      <c r="H197" s="82"/>
      <c r="I197" s="82"/>
      <c r="J197" s="87"/>
      <c r="K197" s="108"/>
      <c r="L197" s="18" t="str">
        <f>IF(ISERROR(VLOOKUP($F197,'Speciale dagen&amp;Activiteiten'!$A$3:$A$100,1,FALSE))=TRUE,"",VLOOKUP($F197,'Speciale dagen&amp;Activiteiten'!$A$3:$B$100,2,FALSE))</f>
        <v/>
      </c>
      <c r="M197" s="14" t="str">
        <f>IF(ISERROR(VLOOKUP(CONCATENATE(DAY($F197),"-",MONTH($F197)),Verjaardagen!$C$2:$C$101,1,FALSE))=TRUE,"",VLOOKUP(CONCATENATE(DAY($F197),"-",MONTH($F197)),Verjaardagen!$C$2:$E$101,3,FALSE))</f>
        <v/>
      </c>
      <c r="N197" s="15" t="str">
        <f>IF(ISERROR(VLOOKUP(F197,'School(vakanties)&amp;Activiteiten'!A$4:A$102,1,FALSE)=TRUE),IF(ISERROR(VLOOKUP(F197,'School(vakanties)&amp;Activiteiten'!B$4:B$102,1,FALSE)=TRUE),IF(O197&gt;0,N196,""),VLOOKUP(F197,'School(vakanties)&amp;Activiteiten'!B$4:C$102,2,FALSE)),VLOOKUP(F197,'School(vakanties)&amp;Activiteiten'!A$4:C$102,3,FALSE))</f>
        <v>Zomervakantie (voorbeeld)</v>
      </c>
      <c r="O197" s="16">
        <f>IF(ISERROR(VLOOKUP(F197,'School(vakanties)&amp;Activiteiten'!A$4:A$102,1,FALSE)=TRUE),IF(AND(O196&gt;0,O196&lt;999),O196-1,0),VLOOKUP(F197,'School(vakanties)&amp;Activiteiten'!A$4:D$102,4,FALSE))</f>
        <v>21</v>
      </c>
    </row>
    <row r="198" spans="1:15" x14ac:dyDescent="0.25">
      <c r="A198" s="183" t="str">
        <f t="shared" si="8"/>
        <v>Zomervakantie (voorbeeld)</v>
      </c>
      <c r="B198" s="110" t="str">
        <f t="shared" si="9"/>
        <v>--</v>
      </c>
      <c r="C198" s="179" t="str">
        <f>IF(F198="--","--",IF(ISEVEN(B198)=TRUE,SUBSTITUTE(LEFT(VLOOKUP(E198,'Basisgegevens+Uitleg'!$B$19:$D$25,3,),1),0,"--"),SUBSTITUTE(LEFT(VLOOKUP(E198,'Basisgegevens+Uitleg'!$B$19:$C$25,2,),1),0,"--")))</f>
        <v>--</v>
      </c>
      <c r="D198" s="124" t="str">
        <f t="shared" si="10"/>
        <v>--</v>
      </c>
      <c r="E198" s="110" t="str">
        <f t="shared" si="11"/>
        <v>--</v>
      </c>
      <c r="F198" s="138" t="str">
        <f>IF(ROW(E198)-5&lt;='Basisgegevens+Uitleg'!$C$2,F197+1,"--")</f>
        <v>--</v>
      </c>
      <c r="G198" s="86"/>
      <c r="H198" s="82"/>
      <c r="I198" s="82"/>
      <c r="J198" s="87"/>
      <c r="K198" s="108"/>
      <c r="L198" s="18" t="str">
        <f>IF(ISERROR(VLOOKUP($F198,'Speciale dagen&amp;Activiteiten'!$A$3:$A$100,1,FALSE))=TRUE,"",VLOOKUP($F198,'Speciale dagen&amp;Activiteiten'!$A$3:$B$100,2,FALSE))</f>
        <v/>
      </c>
      <c r="M198" s="14" t="str">
        <f>IF(ISERROR(VLOOKUP(CONCATENATE(DAY($F198),"-",MONTH($F198)),Verjaardagen!$C$2:$C$101,1,FALSE))=TRUE,"",VLOOKUP(CONCATENATE(DAY($F198),"-",MONTH($F198)),Verjaardagen!$C$2:$E$101,3,FALSE))</f>
        <v/>
      </c>
      <c r="N198" s="15" t="str">
        <f>IF(ISERROR(VLOOKUP(F198,'School(vakanties)&amp;Activiteiten'!A$4:A$102,1,FALSE)=TRUE),IF(ISERROR(VLOOKUP(F198,'School(vakanties)&amp;Activiteiten'!B$4:B$102,1,FALSE)=TRUE),IF(O198&gt;0,N197,""),VLOOKUP(F198,'School(vakanties)&amp;Activiteiten'!B$4:C$102,2,FALSE)),VLOOKUP(F198,'School(vakanties)&amp;Activiteiten'!A$4:C$102,3,FALSE))</f>
        <v>Zomervakantie (voorbeeld)</v>
      </c>
      <c r="O198" s="16">
        <f>IF(ISERROR(VLOOKUP(F198,'School(vakanties)&amp;Activiteiten'!A$4:A$102,1,FALSE)=TRUE),IF(AND(O197&gt;0,O197&lt;999),O197-1,0),VLOOKUP(F198,'School(vakanties)&amp;Activiteiten'!A$4:D$102,4,FALSE))</f>
        <v>20</v>
      </c>
    </row>
    <row r="199" spans="1:15" x14ac:dyDescent="0.25">
      <c r="A199" s="183" t="str">
        <f t="shared" ref="A199:A262" si="12">IF(L199&amp;M199&amp;N199="","--",SUBSTITUTE(SUBSTITUTE(SUBSTITUTE(IF(L199="","--",L199)&amp;"/"&amp;IF(M199="","--",M199)&amp;"/"&amp;IF(N199="","--",N199),"--/",""),"//--",""),"/--",""))</f>
        <v>Zomervakantie (voorbeeld)</v>
      </c>
      <c r="B199" s="110" t="str">
        <f t="shared" ref="B199:B262" si="13">IF(F199="--","--",IF(E199="Zondag",WEEKNUM(F199,1)-1,WEEKNUM(F199,1)))</f>
        <v>--</v>
      </c>
      <c r="C199" s="179" t="str">
        <f>IF(F199="--","--",IF(ISEVEN(B199)=TRUE,SUBSTITUTE(LEFT(VLOOKUP(E199,'Basisgegevens+Uitleg'!$B$19:$D$25,3,),1),0,"--"),SUBSTITUTE(LEFT(VLOOKUP(E199,'Basisgegevens+Uitleg'!$B$19:$C$25,2,),1),0,"--")))</f>
        <v>--</v>
      </c>
      <c r="D199" s="124" t="str">
        <f t="shared" ref="D199:D262" si="14">IF(F199="--","--",TRIM(IF(ISERROR(SEARCH("V",IF(LEN(G199&amp;H199&amp;I199&amp;J199)&lt;4,C199,"")&amp;G199&amp;H199&amp;I199&amp;J199,1))=TRUE,"","V ")&amp;IF(ISERROR(SEARCH("M",IF(LEN(G199&amp;H199&amp;I199&amp;J199)&lt;4,C199,"")&amp;G199&amp;H199&amp;I199&amp;J199,1))=TRUE,"","M ")&amp;IF(ISERROR(SEARCH("A",IF(LEN(G199&amp;H199&amp;I199&amp;J199)&lt;4,C199,"")&amp;G199&amp;H199&amp;I199&amp;J199,1))=TRUE,"","A")))</f>
        <v>--</v>
      </c>
      <c r="E199" s="110" t="str">
        <f t="shared" ref="E199:E262" si="15">IF(F199="--","--",IF(WEEKDAY(F199)=1,"Zondag",IF(WEEKDAY(F199)=2,"Maandag",IF(WEEKDAY(F199)=3,"Dinsdag",IF(WEEKDAY(F199)=4,"Woensdag",IF(WEEKDAY(F199)=5,"Donderdag",IF(WEEKDAY(F199)=6,"Vrijdag",IF(WEEKDAY(F199)=7,"Zaterdag","--"))))))))</f>
        <v>--</v>
      </c>
      <c r="F199" s="138" t="str">
        <f>IF(ROW(E199)-5&lt;='Basisgegevens+Uitleg'!$C$2,F198+1,"--")</f>
        <v>--</v>
      </c>
      <c r="G199" s="86"/>
      <c r="H199" s="82"/>
      <c r="I199" s="82"/>
      <c r="J199" s="87"/>
      <c r="K199" s="108"/>
      <c r="L199" s="18" t="str">
        <f>IF(ISERROR(VLOOKUP($F199,'Speciale dagen&amp;Activiteiten'!$A$3:$A$100,1,FALSE))=TRUE,"",VLOOKUP($F199,'Speciale dagen&amp;Activiteiten'!$A$3:$B$100,2,FALSE))</f>
        <v/>
      </c>
      <c r="M199" s="14" t="str">
        <f>IF(ISERROR(VLOOKUP(CONCATENATE(DAY($F199),"-",MONTH($F199)),Verjaardagen!$C$2:$C$101,1,FALSE))=TRUE,"",VLOOKUP(CONCATENATE(DAY($F199),"-",MONTH($F199)),Verjaardagen!$C$2:$E$101,3,FALSE))</f>
        <v/>
      </c>
      <c r="N199" s="15" t="str">
        <f>IF(ISERROR(VLOOKUP(F199,'School(vakanties)&amp;Activiteiten'!A$4:A$102,1,FALSE)=TRUE),IF(ISERROR(VLOOKUP(F199,'School(vakanties)&amp;Activiteiten'!B$4:B$102,1,FALSE)=TRUE),IF(O199&gt;0,N198,""),VLOOKUP(F199,'School(vakanties)&amp;Activiteiten'!B$4:C$102,2,FALSE)),VLOOKUP(F199,'School(vakanties)&amp;Activiteiten'!A$4:C$102,3,FALSE))</f>
        <v>Zomervakantie (voorbeeld)</v>
      </c>
      <c r="O199" s="16">
        <f>IF(ISERROR(VLOOKUP(F199,'School(vakanties)&amp;Activiteiten'!A$4:A$102,1,FALSE)=TRUE),IF(AND(O198&gt;0,O198&lt;999),O198-1,0),VLOOKUP(F199,'School(vakanties)&amp;Activiteiten'!A$4:D$102,4,FALSE))</f>
        <v>19</v>
      </c>
    </row>
    <row r="200" spans="1:15" x14ac:dyDescent="0.25">
      <c r="A200" s="183" t="str">
        <f t="shared" si="12"/>
        <v>Zomervakantie (voorbeeld)</v>
      </c>
      <c r="B200" s="110" t="str">
        <f t="shared" si="13"/>
        <v>--</v>
      </c>
      <c r="C200" s="179" t="str">
        <f>IF(F200="--","--",IF(ISEVEN(B200)=TRUE,SUBSTITUTE(LEFT(VLOOKUP(E200,'Basisgegevens+Uitleg'!$B$19:$D$25,3,),1),0,"--"),SUBSTITUTE(LEFT(VLOOKUP(E200,'Basisgegevens+Uitleg'!$B$19:$C$25,2,),1),0,"--")))</f>
        <v>--</v>
      </c>
      <c r="D200" s="124" t="str">
        <f t="shared" si="14"/>
        <v>--</v>
      </c>
      <c r="E200" s="110" t="str">
        <f t="shared" si="15"/>
        <v>--</v>
      </c>
      <c r="F200" s="138" t="str">
        <f>IF(ROW(E200)-5&lt;='Basisgegevens+Uitleg'!$C$2,F199+1,"--")</f>
        <v>--</v>
      </c>
      <c r="G200" s="86"/>
      <c r="H200" s="82"/>
      <c r="I200" s="82"/>
      <c r="J200" s="87"/>
      <c r="K200" s="108"/>
      <c r="L200" s="18" t="str">
        <f>IF(ISERROR(VLOOKUP($F200,'Speciale dagen&amp;Activiteiten'!$A$3:$A$100,1,FALSE))=TRUE,"",VLOOKUP($F200,'Speciale dagen&amp;Activiteiten'!$A$3:$B$100,2,FALSE))</f>
        <v/>
      </c>
      <c r="M200" s="14" t="str">
        <f>IF(ISERROR(VLOOKUP(CONCATENATE(DAY($F200),"-",MONTH($F200)),Verjaardagen!$C$2:$C$101,1,FALSE))=TRUE,"",VLOOKUP(CONCATENATE(DAY($F200),"-",MONTH($F200)),Verjaardagen!$C$2:$E$101,3,FALSE))</f>
        <v/>
      </c>
      <c r="N200" s="15" t="str">
        <f>IF(ISERROR(VLOOKUP(F200,'School(vakanties)&amp;Activiteiten'!A$4:A$102,1,FALSE)=TRUE),IF(ISERROR(VLOOKUP(F200,'School(vakanties)&amp;Activiteiten'!B$4:B$102,1,FALSE)=TRUE),IF(O200&gt;0,N199,""),VLOOKUP(F200,'School(vakanties)&amp;Activiteiten'!B$4:C$102,2,FALSE)),VLOOKUP(F200,'School(vakanties)&amp;Activiteiten'!A$4:C$102,3,FALSE))</f>
        <v>Zomervakantie (voorbeeld)</v>
      </c>
      <c r="O200" s="16">
        <f>IF(ISERROR(VLOOKUP(F200,'School(vakanties)&amp;Activiteiten'!A$4:A$102,1,FALSE)=TRUE),IF(AND(O199&gt;0,O199&lt;999),O199-1,0),VLOOKUP(F200,'School(vakanties)&amp;Activiteiten'!A$4:D$102,4,FALSE))</f>
        <v>18</v>
      </c>
    </row>
    <row r="201" spans="1:15" x14ac:dyDescent="0.25">
      <c r="A201" s="183" t="str">
        <f t="shared" si="12"/>
        <v>Zomervakantie (voorbeeld)</v>
      </c>
      <c r="B201" s="110" t="str">
        <f t="shared" si="13"/>
        <v>--</v>
      </c>
      <c r="C201" s="179" t="str">
        <f>IF(F201="--","--",IF(ISEVEN(B201)=TRUE,SUBSTITUTE(LEFT(VLOOKUP(E201,'Basisgegevens+Uitleg'!$B$19:$D$25,3,),1),0,"--"),SUBSTITUTE(LEFT(VLOOKUP(E201,'Basisgegevens+Uitleg'!$B$19:$C$25,2,),1),0,"--")))</f>
        <v>--</v>
      </c>
      <c r="D201" s="124" t="str">
        <f t="shared" si="14"/>
        <v>--</v>
      </c>
      <c r="E201" s="110" t="str">
        <f t="shared" si="15"/>
        <v>--</v>
      </c>
      <c r="F201" s="138" t="str">
        <f>IF(ROW(E201)-5&lt;='Basisgegevens+Uitleg'!$C$2,F200+1,"--")</f>
        <v>--</v>
      </c>
      <c r="G201" s="86"/>
      <c r="H201" s="82"/>
      <c r="I201" s="82"/>
      <c r="J201" s="87"/>
      <c r="K201" s="108"/>
      <c r="L201" s="18" t="str">
        <f>IF(ISERROR(VLOOKUP($F201,'Speciale dagen&amp;Activiteiten'!$A$3:$A$100,1,FALSE))=TRUE,"",VLOOKUP($F201,'Speciale dagen&amp;Activiteiten'!$A$3:$B$100,2,FALSE))</f>
        <v/>
      </c>
      <c r="M201" s="14" t="str">
        <f>IF(ISERROR(VLOOKUP(CONCATENATE(DAY($F201),"-",MONTH($F201)),Verjaardagen!$C$2:$C$101,1,FALSE))=TRUE,"",VLOOKUP(CONCATENATE(DAY($F201),"-",MONTH($F201)),Verjaardagen!$C$2:$E$101,3,FALSE))</f>
        <v/>
      </c>
      <c r="N201" s="15" t="str">
        <f>IF(ISERROR(VLOOKUP(F201,'School(vakanties)&amp;Activiteiten'!A$4:A$102,1,FALSE)=TRUE),IF(ISERROR(VLOOKUP(F201,'School(vakanties)&amp;Activiteiten'!B$4:B$102,1,FALSE)=TRUE),IF(O201&gt;0,N200,""),VLOOKUP(F201,'School(vakanties)&amp;Activiteiten'!B$4:C$102,2,FALSE)),VLOOKUP(F201,'School(vakanties)&amp;Activiteiten'!A$4:C$102,3,FALSE))</f>
        <v>Zomervakantie (voorbeeld)</v>
      </c>
      <c r="O201" s="16">
        <f>IF(ISERROR(VLOOKUP(F201,'School(vakanties)&amp;Activiteiten'!A$4:A$102,1,FALSE)=TRUE),IF(AND(O200&gt;0,O200&lt;999),O200-1,0),VLOOKUP(F201,'School(vakanties)&amp;Activiteiten'!A$4:D$102,4,FALSE))</f>
        <v>17</v>
      </c>
    </row>
    <row r="202" spans="1:15" x14ac:dyDescent="0.25">
      <c r="A202" s="183" t="str">
        <f t="shared" si="12"/>
        <v>Zomervakantie (voorbeeld)</v>
      </c>
      <c r="B202" s="110" t="str">
        <f t="shared" si="13"/>
        <v>--</v>
      </c>
      <c r="C202" s="179" t="str">
        <f>IF(F202="--","--",IF(ISEVEN(B202)=TRUE,SUBSTITUTE(LEFT(VLOOKUP(E202,'Basisgegevens+Uitleg'!$B$19:$D$25,3,),1),0,"--"),SUBSTITUTE(LEFT(VLOOKUP(E202,'Basisgegevens+Uitleg'!$B$19:$C$25,2,),1),0,"--")))</f>
        <v>--</v>
      </c>
      <c r="D202" s="124" t="str">
        <f t="shared" si="14"/>
        <v>--</v>
      </c>
      <c r="E202" s="110" t="str">
        <f t="shared" si="15"/>
        <v>--</v>
      </c>
      <c r="F202" s="138" t="str">
        <f>IF(ROW(E202)-5&lt;='Basisgegevens+Uitleg'!$C$2,F201+1,"--")</f>
        <v>--</v>
      </c>
      <c r="G202" s="86"/>
      <c r="H202" s="82"/>
      <c r="I202" s="82"/>
      <c r="J202" s="87"/>
      <c r="K202" s="108"/>
      <c r="L202" s="18" t="str">
        <f>IF(ISERROR(VLOOKUP($F202,'Speciale dagen&amp;Activiteiten'!$A$3:$A$100,1,FALSE))=TRUE,"",VLOOKUP($F202,'Speciale dagen&amp;Activiteiten'!$A$3:$B$100,2,FALSE))</f>
        <v/>
      </c>
      <c r="M202" s="14" t="str">
        <f>IF(ISERROR(VLOOKUP(CONCATENATE(DAY($F202),"-",MONTH($F202)),Verjaardagen!$C$2:$C$101,1,FALSE))=TRUE,"",VLOOKUP(CONCATENATE(DAY($F202),"-",MONTH($F202)),Verjaardagen!$C$2:$E$101,3,FALSE))</f>
        <v/>
      </c>
      <c r="N202" s="15" t="str">
        <f>IF(ISERROR(VLOOKUP(F202,'School(vakanties)&amp;Activiteiten'!A$4:A$102,1,FALSE)=TRUE),IF(ISERROR(VLOOKUP(F202,'School(vakanties)&amp;Activiteiten'!B$4:B$102,1,FALSE)=TRUE),IF(O202&gt;0,N201,""),VLOOKUP(F202,'School(vakanties)&amp;Activiteiten'!B$4:C$102,2,FALSE)),VLOOKUP(F202,'School(vakanties)&amp;Activiteiten'!A$4:C$102,3,FALSE))</f>
        <v>Zomervakantie (voorbeeld)</v>
      </c>
      <c r="O202" s="16">
        <f>IF(ISERROR(VLOOKUP(F202,'School(vakanties)&amp;Activiteiten'!A$4:A$102,1,FALSE)=TRUE),IF(AND(O201&gt;0,O201&lt;999),O201-1,0),VLOOKUP(F202,'School(vakanties)&amp;Activiteiten'!A$4:D$102,4,FALSE))</f>
        <v>16</v>
      </c>
    </row>
    <row r="203" spans="1:15" x14ac:dyDescent="0.25">
      <c r="A203" s="183" t="str">
        <f t="shared" si="12"/>
        <v>Zomervakantie (voorbeeld)</v>
      </c>
      <c r="B203" s="110" t="str">
        <f t="shared" si="13"/>
        <v>--</v>
      </c>
      <c r="C203" s="179" t="str">
        <f>IF(F203="--","--",IF(ISEVEN(B203)=TRUE,SUBSTITUTE(LEFT(VLOOKUP(E203,'Basisgegevens+Uitleg'!$B$19:$D$25,3,),1),0,"--"),SUBSTITUTE(LEFT(VLOOKUP(E203,'Basisgegevens+Uitleg'!$B$19:$C$25,2,),1),0,"--")))</f>
        <v>--</v>
      </c>
      <c r="D203" s="124" t="str">
        <f t="shared" si="14"/>
        <v>--</v>
      </c>
      <c r="E203" s="110" t="str">
        <f t="shared" si="15"/>
        <v>--</v>
      </c>
      <c r="F203" s="138" t="str">
        <f>IF(ROW(E203)-5&lt;='Basisgegevens+Uitleg'!$C$2,F202+1,"--")</f>
        <v>--</v>
      </c>
      <c r="G203" s="86"/>
      <c r="H203" s="82"/>
      <c r="I203" s="82"/>
      <c r="J203" s="87"/>
      <c r="K203" s="108"/>
      <c r="L203" s="18" t="str">
        <f>IF(ISERROR(VLOOKUP($F203,'Speciale dagen&amp;Activiteiten'!$A$3:$A$100,1,FALSE))=TRUE,"",VLOOKUP($F203,'Speciale dagen&amp;Activiteiten'!$A$3:$B$100,2,FALSE))</f>
        <v/>
      </c>
      <c r="M203" s="14" t="str">
        <f>IF(ISERROR(VLOOKUP(CONCATENATE(DAY($F203),"-",MONTH($F203)),Verjaardagen!$C$2:$C$101,1,FALSE))=TRUE,"",VLOOKUP(CONCATENATE(DAY($F203),"-",MONTH($F203)),Verjaardagen!$C$2:$E$101,3,FALSE))</f>
        <v/>
      </c>
      <c r="N203" s="15" t="str">
        <f>IF(ISERROR(VLOOKUP(F203,'School(vakanties)&amp;Activiteiten'!A$4:A$102,1,FALSE)=TRUE),IF(ISERROR(VLOOKUP(F203,'School(vakanties)&amp;Activiteiten'!B$4:B$102,1,FALSE)=TRUE),IF(O203&gt;0,N202,""),VLOOKUP(F203,'School(vakanties)&amp;Activiteiten'!B$4:C$102,2,FALSE)),VLOOKUP(F203,'School(vakanties)&amp;Activiteiten'!A$4:C$102,3,FALSE))</f>
        <v>Zomervakantie (voorbeeld)</v>
      </c>
      <c r="O203" s="16">
        <f>IF(ISERROR(VLOOKUP(F203,'School(vakanties)&amp;Activiteiten'!A$4:A$102,1,FALSE)=TRUE),IF(AND(O202&gt;0,O202&lt;999),O202-1,0),VLOOKUP(F203,'School(vakanties)&amp;Activiteiten'!A$4:D$102,4,FALSE))</f>
        <v>15</v>
      </c>
    </row>
    <row r="204" spans="1:15" x14ac:dyDescent="0.25">
      <c r="A204" s="183" t="str">
        <f t="shared" si="12"/>
        <v>Zomervakantie (voorbeeld)</v>
      </c>
      <c r="B204" s="110" t="str">
        <f t="shared" si="13"/>
        <v>--</v>
      </c>
      <c r="C204" s="179" t="str">
        <f>IF(F204="--","--",IF(ISEVEN(B204)=TRUE,SUBSTITUTE(LEFT(VLOOKUP(E204,'Basisgegevens+Uitleg'!$B$19:$D$25,3,),1),0,"--"),SUBSTITUTE(LEFT(VLOOKUP(E204,'Basisgegevens+Uitleg'!$B$19:$C$25,2,),1),0,"--")))</f>
        <v>--</v>
      </c>
      <c r="D204" s="124" t="str">
        <f t="shared" si="14"/>
        <v>--</v>
      </c>
      <c r="E204" s="110" t="str">
        <f t="shared" si="15"/>
        <v>--</v>
      </c>
      <c r="F204" s="138" t="str">
        <f>IF(ROW(E204)-5&lt;='Basisgegevens+Uitleg'!$C$2,F203+1,"--")</f>
        <v>--</v>
      </c>
      <c r="G204" s="86"/>
      <c r="H204" s="82"/>
      <c r="I204" s="82"/>
      <c r="J204" s="87"/>
      <c r="K204" s="108"/>
      <c r="L204" s="18" t="str">
        <f>IF(ISERROR(VLOOKUP($F204,'Speciale dagen&amp;Activiteiten'!$A$3:$A$100,1,FALSE))=TRUE,"",VLOOKUP($F204,'Speciale dagen&amp;Activiteiten'!$A$3:$B$100,2,FALSE))</f>
        <v/>
      </c>
      <c r="M204" s="14" t="str">
        <f>IF(ISERROR(VLOOKUP(CONCATENATE(DAY($F204),"-",MONTH($F204)),Verjaardagen!$C$2:$C$101,1,FALSE))=TRUE,"",VLOOKUP(CONCATENATE(DAY($F204),"-",MONTH($F204)),Verjaardagen!$C$2:$E$101,3,FALSE))</f>
        <v/>
      </c>
      <c r="N204" s="15" t="str">
        <f>IF(ISERROR(VLOOKUP(F204,'School(vakanties)&amp;Activiteiten'!A$4:A$102,1,FALSE)=TRUE),IF(ISERROR(VLOOKUP(F204,'School(vakanties)&amp;Activiteiten'!B$4:B$102,1,FALSE)=TRUE),IF(O204&gt;0,N203,""),VLOOKUP(F204,'School(vakanties)&amp;Activiteiten'!B$4:C$102,2,FALSE)),VLOOKUP(F204,'School(vakanties)&amp;Activiteiten'!A$4:C$102,3,FALSE))</f>
        <v>Zomervakantie (voorbeeld)</v>
      </c>
      <c r="O204" s="16">
        <f>IF(ISERROR(VLOOKUP(F204,'School(vakanties)&amp;Activiteiten'!A$4:A$102,1,FALSE)=TRUE),IF(AND(O203&gt;0,O203&lt;999),O203-1,0),VLOOKUP(F204,'School(vakanties)&amp;Activiteiten'!A$4:D$102,4,FALSE))</f>
        <v>14</v>
      </c>
    </row>
    <row r="205" spans="1:15" x14ac:dyDescent="0.25">
      <c r="A205" s="183" t="str">
        <f t="shared" si="12"/>
        <v>Zomervakantie (voorbeeld)</v>
      </c>
      <c r="B205" s="110" t="str">
        <f t="shared" si="13"/>
        <v>--</v>
      </c>
      <c r="C205" s="179" t="str">
        <f>IF(F205="--","--",IF(ISEVEN(B205)=TRUE,SUBSTITUTE(LEFT(VLOOKUP(E205,'Basisgegevens+Uitleg'!$B$19:$D$25,3,),1),0,"--"),SUBSTITUTE(LEFT(VLOOKUP(E205,'Basisgegevens+Uitleg'!$B$19:$C$25,2,),1),0,"--")))</f>
        <v>--</v>
      </c>
      <c r="D205" s="124" t="str">
        <f t="shared" si="14"/>
        <v>--</v>
      </c>
      <c r="E205" s="110" t="str">
        <f t="shared" si="15"/>
        <v>--</v>
      </c>
      <c r="F205" s="138" t="str">
        <f>IF(ROW(E205)-5&lt;='Basisgegevens+Uitleg'!$C$2,F204+1,"--")</f>
        <v>--</v>
      </c>
      <c r="G205" s="86"/>
      <c r="H205" s="82"/>
      <c r="I205" s="82"/>
      <c r="J205" s="87"/>
      <c r="K205" s="108"/>
      <c r="L205" s="18" t="str">
        <f>IF(ISERROR(VLOOKUP($F205,'Speciale dagen&amp;Activiteiten'!$A$3:$A$100,1,FALSE))=TRUE,"",VLOOKUP($F205,'Speciale dagen&amp;Activiteiten'!$A$3:$B$100,2,FALSE))</f>
        <v/>
      </c>
      <c r="M205" s="14" t="str">
        <f>IF(ISERROR(VLOOKUP(CONCATENATE(DAY($F205),"-",MONTH($F205)),Verjaardagen!$C$2:$C$101,1,FALSE))=TRUE,"",VLOOKUP(CONCATENATE(DAY($F205),"-",MONTH($F205)),Verjaardagen!$C$2:$E$101,3,FALSE))</f>
        <v/>
      </c>
      <c r="N205" s="15" t="str">
        <f>IF(ISERROR(VLOOKUP(F205,'School(vakanties)&amp;Activiteiten'!A$4:A$102,1,FALSE)=TRUE),IF(ISERROR(VLOOKUP(F205,'School(vakanties)&amp;Activiteiten'!B$4:B$102,1,FALSE)=TRUE),IF(O205&gt;0,N204,""),VLOOKUP(F205,'School(vakanties)&amp;Activiteiten'!B$4:C$102,2,FALSE)),VLOOKUP(F205,'School(vakanties)&amp;Activiteiten'!A$4:C$102,3,FALSE))</f>
        <v>Zomervakantie (voorbeeld)</v>
      </c>
      <c r="O205" s="16">
        <f>IF(ISERROR(VLOOKUP(F205,'School(vakanties)&amp;Activiteiten'!A$4:A$102,1,FALSE)=TRUE),IF(AND(O204&gt;0,O204&lt;999),O204-1,0),VLOOKUP(F205,'School(vakanties)&amp;Activiteiten'!A$4:D$102,4,FALSE))</f>
        <v>13</v>
      </c>
    </row>
    <row r="206" spans="1:15" x14ac:dyDescent="0.25">
      <c r="A206" s="183" t="str">
        <f t="shared" si="12"/>
        <v>Zomervakantie (voorbeeld)</v>
      </c>
      <c r="B206" s="110" t="str">
        <f t="shared" si="13"/>
        <v>--</v>
      </c>
      <c r="C206" s="179" t="str">
        <f>IF(F206="--","--",IF(ISEVEN(B206)=TRUE,SUBSTITUTE(LEFT(VLOOKUP(E206,'Basisgegevens+Uitleg'!$B$19:$D$25,3,),1),0,"--"),SUBSTITUTE(LEFT(VLOOKUP(E206,'Basisgegevens+Uitleg'!$B$19:$C$25,2,),1),0,"--")))</f>
        <v>--</v>
      </c>
      <c r="D206" s="124" t="str">
        <f t="shared" si="14"/>
        <v>--</v>
      </c>
      <c r="E206" s="110" t="str">
        <f t="shared" si="15"/>
        <v>--</v>
      </c>
      <c r="F206" s="138" t="str">
        <f>IF(ROW(E206)-5&lt;='Basisgegevens+Uitleg'!$C$2,F205+1,"--")</f>
        <v>--</v>
      </c>
      <c r="G206" s="86"/>
      <c r="H206" s="82"/>
      <c r="I206" s="82"/>
      <c r="J206" s="87"/>
      <c r="K206" s="108"/>
      <c r="L206" s="18" t="str">
        <f>IF(ISERROR(VLOOKUP($F206,'Speciale dagen&amp;Activiteiten'!$A$3:$A$100,1,FALSE))=TRUE,"",VLOOKUP($F206,'Speciale dagen&amp;Activiteiten'!$A$3:$B$100,2,FALSE))</f>
        <v/>
      </c>
      <c r="M206" s="14" t="str">
        <f>IF(ISERROR(VLOOKUP(CONCATENATE(DAY($F206),"-",MONTH($F206)),Verjaardagen!$C$2:$C$101,1,FALSE))=TRUE,"",VLOOKUP(CONCATENATE(DAY($F206),"-",MONTH($F206)),Verjaardagen!$C$2:$E$101,3,FALSE))</f>
        <v/>
      </c>
      <c r="N206" s="15" t="str">
        <f>IF(ISERROR(VLOOKUP(F206,'School(vakanties)&amp;Activiteiten'!A$4:A$102,1,FALSE)=TRUE),IF(ISERROR(VLOOKUP(F206,'School(vakanties)&amp;Activiteiten'!B$4:B$102,1,FALSE)=TRUE),IF(O206&gt;0,N205,""),VLOOKUP(F206,'School(vakanties)&amp;Activiteiten'!B$4:C$102,2,FALSE)),VLOOKUP(F206,'School(vakanties)&amp;Activiteiten'!A$4:C$102,3,FALSE))</f>
        <v>Zomervakantie (voorbeeld)</v>
      </c>
      <c r="O206" s="16">
        <f>IF(ISERROR(VLOOKUP(F206,'School(vakanties)&amp;Activiteiten'!A$4:A$102,1,FALSE)=TRUE),IF(AND(O205&gt;0,O205&lt;999),O205-1,0),VLOOKUP(F206,'School(vakanties)&amp;Activiteiten'!A$4:D$102,4,FALSE))</f>
        <v>12</v>
      </c>
    </row>
    <row r="207" spans="1:15" x14ac:dyDescent="0.25">
      <c r="A207" s="183" t="str">
        <f t="shared" si="12"/>
        <v>Zomervakantie (voorbeeld)</v>
      </c>
      <c r="B207" s="110" t="str">
        <f t="shared" si="13"/>
        <v>--</v>
      </c>
      <c r="C207" s="179" t="str">
        <f>IF(F207="--","--",IF(ISEVEN(B207)=TRUE,SUBSTITUTE(LEFT(VLOOKUP(E207,'Basisgegevens+Uitleg'!$B$19:$D$25,3,),1),0,"--"),SUBSTITUTE(LEFT(VLOOKUP(E207,'Basisgegevens+Uitleg'!$B$19:$C$25,2,),1),0,"--")))</f>
        <v>--</v>
      </c>
      <c r="D207" s="124" t="str">
        <f t="shared" si="14"/>
        <v>--</v>
      </c>
      <c r="E207" s="110" t="str">
        <f t="shared" si="15"/>
        <v>--</v>
      </c>
      <c r="F207" s="138" t="str">
        <f>IF(ROW(E207)-5&lt;='Basisgegevens+Uitleg'!$C$2,F206+1,"--")</f>
        <v>--</v>
      </c>
      <c r="G207" s="86"/>
      <c r="H207" s="82"/>
      <c r="I207" s="82"/>
      <c r="J207" s="87"/>
      <c r="K207" s="108"/>
      <c r="L207" s="18" t="str">
        <f>IF(ISERROR(VLOOKUP($F207,'Speciale dagen&amp;Activiteiten'!$A$3:$A$100,1,FALSE))=TRUE,"",VLOOKUP($F207,'Speciale dagen&amp;Activiteiten'!$A$3:$B$100,2,FALSE))</f>
        <v/>
      </c>
      <c r="M207" s="14" t="str">
        <f>IF(ISERROR(VLOOKUP(CONCATENATE(DAY($F207),"-",MONTH($F207)),Verjaardagen!$C$2:$C$101,1,FALSE))=TRUE,"",VLOOKUP(CONCATENATE(DAY($F207),"-",MONTH($F207)),Verjaardagen!$C$2:$E$101,3,FALSE))</f>
        <v/>
      </c>
      <c r="N207" s="15" t="str">
        <f>IF(ISERROR(VLOOKUP(F207,'School(vakanties)&amp;Activiteiten'!A$4:A$102,1,FALSE)=TRUE),IF(ISERROR(VLOOKUP(F207,'School(vakanties)&amp;Activiteiten'!B$4:B$102,1,FALSE)=TRUE),IF(O207&gt;0,N206,""),VLOOKUP(F207,'School(vakanties)&amp;Activiteiten'!B$4:C$102,2,FALSE)),VLOOKUP(F207,'School(vakanties)&amp;Activiteiten'!A$4:C$102,3,FALSE))</f>
        <v>Zomervakantie (voorbeeld)</v>
      </c>
      <c r="O207" s="16">
        <f>IF(ISERROR(VLOOKUP(F207,'School(vakanties)&amp;Activiteiten'!A$4:A$102,1,FALSE)=TRUE),IF(AND(O206&gt;0,O206&lt;999),O206-1,0),VLOOKUP(F207,'School(vakanties)&amp;Activiteiten'!A$4:D$102,4,FALSE))</f>
        <v>11</v>
      </c>
    </row>
    <row r="208" spans="1:15" x14ac:dyDescent="0.25">
      <c r="A208" s="183" t="str">
        <f t="shared" si="12"/>
        <v>Zomervakantie (voorbeeld)</v>
      </c>
      <c r="B208" s="110" t="str">
        <f t="shared" si="13"/>
        <v>--</v>
      </c>
      <c r="C208" s="179" t="str">
        <f>IF(F208="--","--",IF(ISEVEN(B208)=TRUE,SUBSTITUTE(LEFT(VLOOKUP(E208,'Basisgegevens+Uitleg'!$B$19:$D$25,3,),1),0,"--"),SUBSTITUTE(LEFT(VLOOKUP(E208,'Basisgegevens+Uitleg'!$B$19:$C$25,2,),1),0,"--")))</f>
        <v>--</v>
      </c>
      <c r="D208" s="124" t="str">
        <f t="shared" si="14"/>
        <v>--</v>
      </c>
      <c r="E208" s="110" t="str">
        <f t="shared" si="15"/>
        <v>--</v>
      </c>
      <c r="F208" s="138" t="str">
        <f>IF(ROW(E208)-5&lt;='Basisgegevens+Uitleg'!$C$2,F207+1,"--")</f>
        <v>--</v>
      </c>
      <c r="G208" s="86"/>
      <c r="H208" s="82"/>
      <c r="I208" s="82"/>
      <c r="J208" s="87"/>
      <c r="K208" s="108"/>
      <c r="L208" s="18" t="str">
        <f>IF(ISERROR(VLOOKUP($F208,'Speciale dagen&amp;Activiteiten'!$A$3:$A$100,1,FALSE))=TRUE,"",VLOOKUP($F208,'Speciale dagen&amp;Activiteiten'!$A$3:$B$100,2,FALSE))</f>
        <v/>
      </c>
      <c r="M208" s="14" t="str">
        <f>IF(ISERROR(VLOOKUP(CONCATENATE(DAY($F208),"-",MONTH($F208)),Verjaardagen!$C$2:$C$101,1,FALSE))=TRUE,"",VLOOKUP(CONCATENATE(DAY($F208),"-",MONTH($F208)),Verjaardagen!$C$2:$E$101,3,FALSE))</f>
        <v/>
      </c>
      <c r="N208" s="15" t="str">
        <f>IF(ISERROR(VLOOKUP(F208,'School(vakanties)&amp;Activiteiten'!A$4:A$102,1,FALSE)=TRUE),IF(ISERROR(VLOOKUP(F208,'School(vakanties)&amp;Activiteiten'!B$4:B$102,1,FALSE)=TRUE),IF(O208&gt;0,N207,""),VLOOKUP(F208,'School(vakanties)&amp;Activiteiten'!B$4:C$102,2,FALSE)),VLOOKUP(F208,'School(vakanties)&amp;Activiteiten'!A$4:C$102,3,FALSE))</f>
        <v>Zomervakantie (voorbeeld)</v>
      </c>
      <c r="O208" s="16">
        <f>IF(ISERROR(VLOOKUP(F208,'School(vakanties)&amp;Activiteiten'!A$4:A$102,1,FALSE)=TRUE),IF(AND(O207&gt;0,O207&lt;999),O207-1,0),VLOOKUP(F208,'School(vakanties)&amp;Activiteiten'!A$4:D$102,4,FALSE))</f>
        <v>10</v>
      </c>
    </row>
    <row r="209" spans="1:15" x14ac:dyDescent="0.25">
      <c r="A209" s="183" t="str">
        <f t="shared" si="12"/>
        <v>Zomervakantie (voorbeeld)</v>
      </c>
      <c r="B209" s="110" t="str">
        <f t="shared" si="13"/>
        <v>--</v>
      </c>
      <c r="C209" s="179" t="str">
        <f>IF(F209="--","--",IF(ISEVEN(B209)=TRUE,SUBSTITUTE(LEFT(VLOOKUP(E209,'Basisgegevens+Uitleg'!$B$19:$D$25,3,),1),0,"--"),SUBSTITUTE(LEFT(VLOOKUP(E209,'Basisgegevens+Uitleg'!$B$19:$C$25,2,),1),0,"--")))</f>
        <v>--</v>
      </c>
      <c r="D209" s="124" t="str">
        <f t="shared" si="14"/>
        <v>--</v>
      </c>
      <c r="E209" s="110" t="str">
        <f t="shared" si="15"/>
        <v>--</v>
      </c>
      <c r="F209" s="138" t="str">
        <f>IF(ROW(E209)-5&lt;='Basisgegevens+Uitleg'!$C$2,F208+1,"--")</f>
        <v>--</v>
      </c>
      <c r="G209" s="86"/>
      <c r="H209" s="82"/>
      <c r="I209" s="82"/>
      <c r="J209" s="87"/>
      <c r="K209" s="108"/>
      <c r="L209" s="18" t="str">
        <f>IF(ISERROR(VLOOKUP($F209,'Speciale dagen&amp;Activiteiten'!$A$3:$A$100,1,FALSE))=TRUE,"",VLOOKUP($F209,'Speciale dagen&amp;Activiteiten'!$A$3:$B$100,2,FALSE))</f>
        <v/>
      </c>
      <c r="M209" s="14" t="str">
        <f>IF(ISERROR(VLOOKUP(CONCATENATE(DAY($F209),"-",MONTH($F209)),Verjaardagen!$C$2:$C$101,1,FALSE))=TRUE,"",VLOOKUP(CONCATENATE(DAY($F209),"-",MONTH($F209)),Verjaardagen!$C$2:$E$101,3,FALSE))</f>
        <v/>
      </c>
      <c r="N209" s="15" t="str">
        <f>IF(ISERROR(VLOOKUP(F209,'School(vakanties)&amp;Activiteiten'!A$4:A$102,1,FALSE)=TRUE),IF(ISERROR(VLOOKUP(F209,'School(vakanties)&amp;Activiteiten'!B$4:B$102,1,FALSE)=TRUE),IF(O209&gt;0,N208,""),VLOOKUP(F209,'School(vakanties)&amp;Activiteiten'!B$4:C$102,2,FALSE)),VLOOKUP(F209,'School(vakanties)&amp;Activiteiten'!A$4:C$102,3,FALSE))</f>
        <v>Zomervakantie (voorbeeld)</v>
      </c>
      <c r="O209" s="16">
        <f>IF(ISERROR(VLOOKUP(F209,'School(vakanties)&amp;Activiteiten'!A$4:A$102,1,FALSE)=TRUE),IF(AND(O208&gt;0,O208&lt;999),O208-1,0),VLOOKUP(F209,'School(vakanties)&amp;Activiteiten'!A$4:D$102,4,FALSE))</f>
        <v>9</v>
      </c>
    </row>
    <row r="210" spans="1:15" x14ac:dyDescent="0.25">
      <c r="A210" s="183" t="str">
        <f t="shared" si="12"/>
        <v>Zomervakantie (voorbeeld)</v>
      </c>
      <c r="B210" s="110" t="str">
        <f t="shared" si="13"/>
        <v>--</v>
      </c>
      <c r="C210" s="179" t="str">
        <f>IF(F210="--","--",IF(ISEVEN(B210)=TRUE,SUBSTITUTE(LEFT(VLOOKUP(E210,'Basisgegevens+Uitleg'!$B$19:$D$25,3,),1),0,"--"),SUBSTITUTE(LEFT(VLOOKUP(E210,'Basisgegevens+Uitleg'!$B$19:$C$25,2,),1),0,"--")))</f>
        <v>--</v>
      </c>
      <c r="D210" s="124" t="str">
        <f t="shared" si="14"/>
        <v>--</v>
      </c>
      <c r="E210" s="110" t="str">
        <f t="shared" si="15"/>
        <v>--</v>
      </c>
      <c r="F210" s="138" t="str">
        <f>IF(ROW(E210)-5&lt;='Basisgegevens+Uitleg'!$C$2,F209+1,"--")</f>
        <v>--</v>
      </c>
      <c r="G210" s="86"/>
      <c r="H210" s="82"/>
      <c r="I210" s="82"/>
      <c r="J210" s="87"/>
      <c r="K210" s="108"/>
      <c r="L210" s="18" t="str">
        <f>IF(ISERROR(VLOOKUP($F210,'Speciale dagen&amp;Activiteiten'!$A$3:$A$100,1,FALSE))=TRUE,"",VLOOKUP($F210,'Speciale dagen&amp;Activiteiten'!$A$3:$B$100,2,FALSE))</f>
        <v/>
      </c>
      <c r="M210" s="14" t="str">
        <f>IF(ISERROR(VLOOKUP(CONCATENATE(DAY($F210),"-",MONTH($F210)),Verjaardagen!$C$2:$C$101,1,FALSE))=TRUE,"",VLOOKUP(CONCATENATE(DAY($F210),"-",MONTH($F210)),Verjaardagen!$C$2:$E$101,3,FALSE))</f>
        <v/>
      </c>
      <c r="N210" s="15" t="str">
        <f>IF(ISERROR(VLOOKUP(F210,'School(vakanties)&amp;Activiteiten'!A$4:A$102,1,FALSE)=TRUE),IF(ISERROR(VLOOKUP(F210,'School(vakanties)&amp;Activiteiten'!B$4:B$102,1,FALSE)=TRUE),IF(O210&gt;0,N209,""),VLOOKUP(F210,'School(vakanties)&amp;Activiteiten'!B$4:C$102,2,FALSE)),VLOOKUP(F210,'School(vakanties)&amp;Activiteiten'!A$4:C$102,3,FALSE))</f>
        <v>Zomervakantie (voorbeeld)</v>
      </c>
      <c r="O210" s="16">
        <f>IF(ISERROR(VLOOKUP(F210,'School(vakanties)&amp;Activiteiten'!A$4:A$102,1,FALSE)=TRUE),IF(AND(O209&gt;0,O209&lt;999),O209-1,0),VLOOKUP(F210,'School(vakanties)&amp;Activiteiten'!A$4:D$102,4,FALSE))</f>
        <v>8</v>
      </c>
    </row>
    <row r="211" spans="1:15" x14ac:dyDescent="0.25">
      <c r="A211" s="183" t="str">
        <f t="shared" si="12"/>
        <v>Zomervakantie (voorbeeld)</v>
      </c>
      <c r="B211" s="110" t="str">
        <f t="shared" si="13"/>
        <v>--</v>
      </c>
      <c r="C211" s="179" t="str">
        <f>IF(F211="--","--",IF(ISEVEN(B211)=TRUE,SUBSTITUTE(LEFT(VLOOKUP(E211,'Basisgegevens+Uitleg'!$B$19:$D$25,3,),1),0,"--"),SUBSTITUTE(LEFT(VLOOKUP(E211,'Basisgegevens+Uitleg'!$B$19:$C$25,2,),1),0,"--")))</f>
        <v>--</v>
      </c>
      <c r="D211" s="124" t="str">
        <f t="shared" si="14"/>
        <v>--</v>
      </c>
      <c r="E211" s="110" t="str">
        <f t="shared" si="15"/>
        <v>--</v>
      </c>
      <c r="F211" s="138" t="str">
        <f>IF(ROW(E211)-5&lt;='Basisgegevens+Uitleg'!$C$2,F210+1,"--")</f>
        <v>--</v>
      </c>
      <c r="G211" s="86"/>
      <c r="H211" s="82"/>
      <c r="I211" s="82"/>
      <c r="J211" s="87"/>
      <c r="K211" s="108"/>
      <c r="L211" s="18" t="str">
        <f>IF(ISERROR(VLOOKUP($F211,'Speciale dagen&amp;Activiteiten'!$A$3:$A$100,1,FALSE))=TRUE,"",VLOOKUP($F211,'Speciale dagen&amp;Activiteiten'!$A$3:$B$100,2,FALSE))</f>
        <v/>
      </c>
      <c r="M211" s="14" t="str">
        <f>IF(ISERROR(VLOOKUP(CONCATENATE(DAY($F211),"-",MONTH($F211)),Verjaardagen!$C$2:$C$101,1,FALSE))=TRUE,"",VLOOKUP(CONCATENATE(DAY($F211),"-",MONTH($F211)),Verjaardagen!$C$2:$E$101,3,FALSE))</f>
        <v/>
      </c>
      <c r="N211" s="15" t="str">
        <f>IF(ISERROR(VLOOKUP(F211,'School(vakanties)&amp;Activiteiten'!A$4:A$102,1,FALSE)=TRUE),IF(ISERROR(VLOOKUP(F211,'School(vakanties)&amp;Activiteiten'!B$4:B$102,1,FALSE)=TRUE),IF(O211&gt;0,N210,""),VLOOKUP(F211,'School(vakanties)&amp;Activiteiten'!B$4:C$102,2,FALSE)),VLOOKUP(F211,'School(vakanties)&amp;Activiteiten'!A$4:C$102,3,FALSE))</f>
        <v>Zomervakantie (voorbeeld)</v>
      </c>
      <c r="O211" s="16">
        <f>IF(ISERROR(VLOOKUP(F211,'School(vakanties)&amp;Activiteiten'!A$4:A$102,1,FALSE)=TRUE),IF(AND(O210&gt;0,O210&lt;999),O210-1,0),VLOOKUP(F211,'School(vakanties)&amp;Activiteiten'!A$4:D$102,4,FALSE))</f>
        <v>7</v>
      </c>
    </row>
    <row r="212" spans="1:15" x14ac:dyDescent="0.25">
      <c r="A212" s="183" t="str">
        <f t="shared" si="12"/>
        <v>Zomervakantie (voorbeeld)</v>
      </c>
      <c r="B212" s="110" t="str">
        <f t="shared" si="13"/>
        <v>--</v>
      </c>
      <c r="C212" s="179" t="str">
        <f>IF(F212="--","--",IF(ISEVEN(B212)=TRUE,SUBSTITUTE(LEFT(VLOOKUP(E212,'Basisgegevens+Uitleg'!$B$19:$D$25,3,),1),0,"--"),SUBSTITUTE(LEFT(VLOOKUP(E212,'Basisgegevens+Uitleg'!$B$19:$C$25,2,),1),0,"--")))</f>
        <v>--</v>
      </c>
      <c r="D212" s="124" t="str">
        <f t="shared" si="14"/>
        <v>--</v>
      </c>
      <c r="E212" s="110" t="str">
        <f t="shared" si="15"/>
        <v>--</v>
      </c>
      <c r="F212" s="138" t="str">
        <f>IF(ROW(E212)-5&lt;='Basisgegevens+Uitleg'!$C$2,F211+1,"--")</f>
        <v>--</v>
      </c>
      <c r="G212" s="86"/>
      <c r="H212" s="82"/>
      <c r="I212" s="82"/>
      <c r="J212" s="87"/>
      <c r="K212" s="108"/>
      <c r="L212" s="18" t="str">
        <f>IF(ISERROR(VLOOKUP($F212,'Speciale dagen&amp;Activiteiten'!$A$3:$A$100,1,FALSE))=TRUE,"",VLOOKUP($F212,'Speciale dagen&amp;Activiteiten'!$A$3:$B$100,2,FALSE))</f>
        <v/>
      </c>
      <c r="M212" s="14" t="str">
        <f>IF(ISERROR(VLOOKUP(CONCATENATE(DAY($F212),"-",MONTH($F212)),Verjaardagen!$C$2:$C$101,1,FALSE))=TRUE,"",VLOOKUP(CONCATENATE(DAY($F212),"-",MONTH($F212)),Verjaardagen!$C$2:$E$101,3,FALSE))</f>
        <v/>
      </c>
      <c r="N212" s="15" t="str">
        <f>IF(ISERROR(VLOOKUP(F212,'School(vakanties)&amp;Activiteiten'!A$4:A$102,1,FALSE)=TRUE),IF(ISERROR(VLOOKUP(F212,'School(vakanties)&amp;Activiteiten'!B$4:B$102,1,FALSE)=TRUE),IF(O212&gt;0,N211,""),VLOOKUP(F212,'School(vakanties)&amp;Activiteiten'!B$4:C$102,2,FALSE)),VLOOKUP(F212,'School(vakanties)&amp;Activiteiten'!A$4:C$102,3,FALSE))</f>
        <v>Zomervakantie (voorbeeld)</v>
      </c>
      <c r="O212" s="16">
        <f>IF(ISERROR(VLOOKUP(F212,'School(vakanties)&amp;Activiteiten'!A$4:A$102,1,FALSE)=TRUE),IF(AND(O211&gt;0,O211&lt;999),O211-1,0),VLOOKUP(F212,'School(vakanties)&amp;Activiteiten'!A$4:D$102,4,FALSE))</f>
        <v>6</v>
      </c>
    </row>
    <row r="213" spans="1:15" x14ac:dyDescent="0.25">
      <c r="A213" s="183" t="str">
        <f t="shared" si="12"/>
        <v>Zomervakantie (voorbeeld)</v>
      </c>
      <c r="B213" s="110" t="str">
        <f t="shared" si="13"/>
        <v>--</v>
      </c>
      <c r="C213" s="179" t="str">
        <f>IF(F213="--","--",IF(ISEVEN(B213)=TRUE,SUBSTITUTE(LEFT(VLOOKUP(E213,'Basisgegevens+Uitleg'!$B$19:$D$25,3,),1),0,"--"),SUBSTITUTE(LEFT(VLOOKUP(E213,'Basisgegevens+Uitleg'!$B$19:$C$25,2,),1),0,"--")))</f>
        <v>--</v>
      </c>
      <c r="D213" s="124" t="str">
        <f t="shared" si="14"/>
        <v>--</v>
      </c>
      <c r="E213" s="110" t="str">
        <f t="shared" si="15"/>
        <v>--</v>
      </c>
      <c r="F213" s="138" t="str">
        <f>IF(ROW(E213)-5&lt;='Basisgegevens+Uitleg'!$C$2,F212+1,"--")</f>
        <v>--</v>
      </c>
      <c r="G213" s="86"/>
      <c r="H213" s="82"/>
      <c r="I213" s="82"/>
      <c r="J213" s="87"/>
      <c r="K213" s="108"/>
      <c r="L213" s="18" t="str">
        <f>IF(ISERROR(VLOOKUP($F213,'Speciale dagen&amp;Activiteiten'!$A$3:$A$100,1,FALSE))=TRUE,"",VLOOKUP($F213,'Speciale dagen&amp;Activiteiten'!$A$3:$B$100,2,FALSE))</f>
        <v/>
      </c>
      <c r="M213" s="14" t="str">
        <f>IF(ISERROR(VLOOKUP(CONCATENATE(DAY($F213),"-",MONTH($F213)),Verjaardagen!$C$2:$C$101,1,FALSE))=TRUE,"",VLOOKUP(CONCATENATE(DAY($F213),"-",MONTH($F213)),Verjaardagen!$C$2:$E$101,3,FALSE))</f>
        <v/>
      </c>
      <c r="N213" s="15" t="str">
        <f>IF(ISERROR(VLOOKUP(F213,'School(vakanties)&amp;Activiteiten'!A$4:A$102,1,FALSE)=TRUE),IF(ISERROR(VLOOKUP(F213,'School(vakanties)&amp;Activiteiten'!B$4:B$102,1,FALSE)=TRUE),IF(O213&gt;0,N212,""),VLOOKUP(F213,'School(vakanties)&amp;Activiteiten'!B$4:C$102,2,FALSE)),VLOOKUP(F213,'School(vakanties)&amp;Activiteiten'!A$4:C$102,3,FALSE))</f>
        <v>Zomervakantie (voorbeeld)</v>
      </c>
      <c r="O213" s="16">
        <f>IF(ISERROR(VLOOKUP(F213,'School(vakanties)&amp;Activiteiten'!A$4:A$102,1,FALSE)=TRUE),IF(AND(O212&gt;0,O212&lt;999),O212-1,0),VLOOKUP(F213,'School(vakanties)&amp;Activiteiten'!A$4:D$102,4,FALSE))</f>
        <v>5</v>
      </c>
    </row>
    <row r="214" spans="1:15" x14ac:dyDescent="0.25">
      <c r="A214" s="183" t="str">
        <f t="shared" si="12"/>
        <v>Zomervakantie (voorbeeld)</v>
      </c>
      <c r="B214" s="110" t="str">
        <f t="shared" si="13"/>
        <v>--</v>
      </c>
      <c r="C214" s="179" t="str">
        <f>IF(F214="--","--",IF(ISEVEN(B214)=TRUE,SUBSTITUTE(LEFT(VLOOKUP(E214,'Basisgegevens+Uitleg'!$B$19:$D$25,3,),1),0,"--"),SUBSTITUTE(LEFT(VLOOKUP(E214,'Basisgegevens+Uitleg'!$B$19:$C$25,2,),1),0,"--")))</f>
        <v>--</v>
      </c>
      <c r="D214" s="124" t="str">
        <f t="shared" si="14"/>
        <v>--</v>
      </c>
      <c r="E214" s="110" t="str">
        <f t="shared" si="15"/>
        <v>--</v>
      </c>
      <c r="F214" s="138" t="str">
        <f>IF(ROW(E214)-5&lt;='Basisgegevens+Uitleg'!$C$2,F213+1,"--")</f>
        <v>--</v>
      </c>
      <c r="G214" s="86"/>
      <c r="H214" s="82"/>
      <c r="I214" s="82"/>
      <c r="J214" s="87"/>
      <c r="K214" s="108"/>
      <c r="L214" s="18" t="str">
        <f>IF(ISERROR(VLOOKUP($F214,'Speciale dagen&amp;Activiteiten'!$A$3:$A$100,1,FALSE))=TRUE,"",VLOOKUP($F214,'Speciale dagen&amp;Activiteiten'!$A$3:$B$100,2,FALSE))</f>
        <v/>
      </c>
      <c r="M214" s="14" t="str">
        <f>IF(ISERROR(VLOOKUP(CONCATENATE(DAY($F214),"-",MONTH($F214)),Verjaardagen!$C$2:$C$101,1,FALSE))=TRUE,"",VLOOKUP(CONCATENATE(DAY($F214),"-",MONTH($F214)),Verjaardagen!$C$2:$E$101,3,FALSE))</f>
        <v/>
      </c>
      <c r="N214" s="15" t="str">
        <f>IF(ISERROR(VLOOKUP(F214,'School(vakanties)&amp;Activiteiten'!A$4:A$102,1,FALSE)=TRUE),IF(ISERROR(VLOOKUP(F214,'School(vakanties)&amp;Activiteiten'!B$4:B$102,1,FALSE)=TRUE),IF(O214&gt;0,N213,""),VLOOKUP(F214,'School(vakanties)&amp;Activiteiten'!B$4:C$102,2,FALSE)),VLOOKUP(F214,'School(vakanties)&amp;Activiteiten'!A$4:C$102,3,FALSE))</f>
        <v>Zomervakantie (voorbeeld)</v>
      </c>
      <c r="O214" s="16">
        <f>IF(ISERROR(VLOOKUP(F214,'School(vakanties)&amp;Activiteiten'!A$4:A$102,1,FALSE)=TRUE),IF(AND(O213&gt;0,O213&lt;999),O213-1,0),VLOOKUP(F214,'School(vakanties)&amp;Activiteiten'!A$4:D$102,4,FALSE))</f>
        <v>4</v>
      </c>
    </row>
    <row r="215" spans="1:15" x14ac:dyDescent="0.25">
      <c r="A215" s="183" t="str">
        <f t="shared" si="12"/>
        <v>Zomervakantie (voorbeeld)</v>
      </c>
      <c r="B215" s="110" t="str">
        <f t="shared" si="13"/>
        <v>--</v>
      </c>
      <c r="C215" s="179" t="str">
        <f>IF(F215="--","--",IF(ISEVEN(B215)=TRUE,SUBSTITUTE(LEFT(VLOOKUP(E215,'Basisgegevens+Uitleg'!$B$19:$D$25,3,),1),0,"--"),SUBSTITUTE(LEFT(VLOOKUP(E215,'Basisgegevens+Uitleg'!$B$19:$C$25,2,),1),0,"--")))</f>
        <v>--</v>
      </c>
      <c r="D215" s="124" t="str">
        <f t="shared" si="14"/>
        <v>--</v>
      </c>
      <c r="E215" s="110" t="str">
        <f t="shared" si="15"/>
        <v>--</v>
      </c>
      <c r="F215" s="138" t="str">
        <f>IF(ROW(E215)-5&lt;='Basisgegevens+Uitleg'!$C$2,F214+1,"--")</f>
        <v>--</v>
      </c>
      <c r="G215" s="86"/>
      <c r="H215" s="82"/>
      <c r="I215" s="82"/>
      <c r="J215" s="87"/>
      <c r="K215" s="108"/>
      <c r="L215" s="18" t="str">
        <f>IF(ISERROR(VLOOKUP($F215,'Speciale dagen&amp;Activiteiten'!$A$3:$A$100,1,FALSE))=TRUE,"",VLOOKUP($F215,'Speciale dagen&amp;Activiteiten'!$A$3:$B$100,2,FALSE))</f>
        <v/>
      </c>
      <c r="M215" s="14" t="str">
        <f>IF(ISERROR(VLOOKUP(CONCATENATE(DAY($F215),"-",MONTH($F215)),Verjaardagen!$C$2:$C$101,1,FALSE))=TRUE,"",VLOOKUP(CONCATENATE(DAY($F215),"-",MONTH($F215)),Verjaardagen!$C$2:$E$101,3,FALSE))</f>
        <v/>
      </c>
      <c r="N215" s="15" t="str">
        <f>IF(ISERROR(VLOOKUP(F215,'School(vakanties)&amp;Activiteiten'!A$4:A$102,1,FALSE)=TRUE),IF(ISERROR(VLOOKUP(F215,'School(vakanties)&amp;Activiteiten'!B$4:B$102,1,FALSE)=TRUE),IF(O215&gt;0,N214,""),VLOOKUP(F215,'School(vakanties)&amp;Activiteiten'!B$4:C$102,2,FALSE)),VLOOKUP(F215,'School(vakanties)&amp;Activiteiten'!A$4:C$102,3,FALSE))</f>
        <v>Zomervakantie (voorbeeld)</v>
      </c>
      <c r="O215" s="16">
        <f>IF(ISERROR(VLOOKUP(F215,'School(vakanties)&amp;Activiteiten'!A$4:A$102,1,FALSE)=TRUE),IF(AND(O214&gt;0,O214&lt;999),O214-1,0),VLOOKUP(F215,'School(vakanties)&amp;Activiteiten'!A$4:D$102,4,FALSE))</f>
        <v>3</v>
      </c>
    </row>
    <row r="216" spans="1:15" x14ac:dyDescent="0.25">
      <c r="A216" s="183" t="str">
        <f t="shared" si="12"/>
        <v>Zomervakantie (voorbeeld)</v>
      </c>
      <c r="B216" s="110" t="str">
        <f t="shared" si="13"/>
        <v>--</v>
      </c>
      <c r="C216" s="179" t="str">
        <f>IF(F216="--","--",IF(ISEVEN(B216)=TRUE,SUBSTITUTE(LEFT(VLOOKUP(E216,'Basisgegevens+Uitleg'!$B$19:$D$25,3,),1),0,"--"),SUBSTITUTE(LEFT(VLOOKUP(E216,'Basisgegevens+Uitleg'!$B$19:$C$25,2,),1),0,"--")))</f>
        <v>--</v>
      </c>
      <c r="D216" s="124" t="str">
        <f t="shared" si="14"/>
        <v>--</v>
      </c>
      <c r="E216" s="110" t="str">
        <f t="shared" si="15"/>
        <v>--</v>
      </c>
      <c r="F216" s="138" t="str">
        <f>IF(ROW(E216)-5&lt;='Basisgegevens+Uitleg'!$C$2,F215+1,"--")</f>
        <v>--</v>
      </c>
      <c r="G216" s="86"/>
      <c r="H216" s="82"/>
      <c r="I216" s="82"/>
      <c r="J216" s="87"/>
      <c r="K216" s="108"/>
      <c r="L216" s="18" t="str">
        <f>IF(ISERROR(VLOOKUP($F216,'Speciale dagen&amp;Activiteiten'!$A$3:$A$100,1,FALSE))=TRUE,"",VLOOKUP($F216,'Speciale dagen&amp;Activiteiten'!$A$3:$B$100,2,FALSE))</f>
        <v/>
      </c>
      <c r="M216" s="14" t="str">
        <f>IF(ISERROR(VLOOKUP(CONCATENATE(DAY($F216),"-",MONTH($F216)),Verjaardagen!$C$2:$C$101,1,FALSE))=TRUE,"",VLOOKUP(CONCATENATE(DAY($F216),"-",MONTH($F216)),Verjaardagen!$C$2:$E$101,3,FALSE))</f>
        <v/>
      </c>
      <c r="N216" s="15" t="str">
        <f>IF(ISERROR(VLOOKUP(F216,'School(vakanties)&amp;Activiteiten'!A$4:A$102,1,FALSE)=TRUE),IF(ISERROR(VLOOKUP(F216,'School(vakanties)&amp;Activiteiten'!B$4:B$102,1,FALSE)=TRUE),IF(O216&gt;0,N215,""),VLOOKUP(F216,'School(vakanties)&amp;Activiteiten'!B$4:C$102,2,FALSE)),VLOOKUP(F216,'School(vakanties)&amp;Activiteiten'!A$4:C$102,3,FALSE))</f>
        <v>Zomervakantie (voorbeeld)</v>
      </c>
      <c r="O216" s="16">
        <f>IF(ISERROR(VLOOKUP(F216,'School(vakanties)&amp;Activiteiten'!A$4:A$102,1,FALSE)=TRUE),IF(AND(O215&gt;0,O215&lt;999),O215-1,0),VLOOKUP(F216,'School(vakanties)&amp;Activiteiten'!A$4:D$102,4,FALSE))</f>
        <v>2</v>
      </c>
    </row>
    <row r="217" spans="1:15" x14ac:dyDescent="0.25">
      <c r="A217" s="183" t="str">
        <f t="shared" si="12"/>
        <v>Zomervakantie (voorbeeld)</v>
      </c>
      <c r="B217" s="110" t="str">
        <f t="shared" si="13"/>
        <v>--</v>
      </c>
      <c r="C217" s="179" t="str">
        <f>IF(F217="--","--",IF(ISEVEN(B217)=TRUE,SUBSTITUTE(LEFT(VLOOKUP(E217,'Basisgegevens+Uitleg'!$B$19:$D$25,3,),1),0,"--"),SUBSTITUTE(LEFT(VLOOKUP(E217,'Basisgegevens+Uitleg'!$B$19:$C$25,2,),1),0,"--")))</f>
        <v>--</v>
      </c>
      <c r="D217" s="124" t="str">
        <f t="shared" si="14"/>
        <v>--</v>
      </c>
      <c r="E217" s="110" t="str">
        <f t="shared" si="15"/>
        <v>--</v>
      </c>
      <c r="F217" s="138" t="str">
        <f>IF(ROW(E217)-5&lt;='Basisgegevens+Uitleg'!$C$2,F216+1,"--")</f>
        <v>--</v>
      </c>
      <c r="G217" s="86"/>
      <c r="H217" s="82"/>
      <c r="I217" s="82"/>
      <c r="J217" s="87"/>
      <c r="K217" s="108"/>
      <c r="L217" s="18" t="str">
        <f>IF(ISERROR(VLOOKUP($F217,'Speciale dagen&amp;Activiteiten'!$A$3:$A$100,1,FALSE))=TRUE,"",VLOOKUP($F217,'Speciale dagen&amp;Activiteiten'!$A$3:$B$100,2,FALSE))</f>
        <v/>
      </c>
      <c r="M217" s="14" t="str">
        <f>IF(ISERROR(VLOOKUP(CONCATENATE(DAY($F217),"-",MONTH($F217)),Verjaardagen!$C$2:$C$101,1,FALSE))=TRUE,"",VLOOKUP(CONCATENATE(DAY($F217),"-",MONTH($F217)),Verjaardagen!$C$2:$E$101,3,FALSE))</f>
        <v/>
      </c>
      <c r="N217" s="15" t="str">
        <f>IF(ISERROR(VLOOKUP(F217,'School(vakanties)&amp;Activiteiten'!A$4:A$102,1,FALSE)=TRUE),IF(ISERROR(VLOOKUP(F217,'School(vakanties)&amp;Activiteiten'!B$4:B$102,1,FALSE)=TRUE),IF(O217&gt;0,N216,""),VLOOKUP(F217,'School(vakanties)&amp;Activiteiten'!B$4:C$102,2,FALSE)),VLOOKUP(F217,'School(vakanties)&amp;Activiteiten'!A$4:C$102,3,FALSE))</f>
        <v>Zomervakantie (voorbeeld)</v>
      </c>
      <c r="O217" s="16">
        <f>IF(ISERROR(VLOOKUP(F217,'School(vakanties)&amp;Activiteiten'!A$4:A$102,1,FALSE)=TRUE),IF(AND(O216&gt;0,O216&lt;999),O216-1,0),VLOOKUP(F217,'School(vakanties)&amp;Activiteiten'!A$4:D$102,4,FALSE))</f>
        <v>1</v>
      </c>
    </row>
    <row r="218" spans="1:15" x14ac:dyDescent="0.25">
      <c r="A218" s="183" t="str">
        <f t="shared" si="12"/>
        <v>--</v>
      </c>
      <c r="B218" s="110" t="str">
        <f t="shared" si="13"/>
        <v>--</v>
      </c>
      <c r="C218" s="179" t="str">
        <f>IF(F218="--","--",IF(ISEVEN(B218)=TRUE,SUBSTITUTE(LEFT(VLOOKUP(E218,'Basisgegevens+Uitleg'!$B$19:$D$25,3,),1),0,"--"),SUBSTITUTE(LEFT(VLOOKUP(E218,'Basisgegevens+Uitleg'!$B$19:$C$25,2,),1),0,"--")))</f>
        <v>--</v>
      </c>
      <c r="D218" s="124" t="str">
        <f t="shared" si="14"/>
        <v>--</v>
      </c>
      <c r="E218" s="110" t="str">
        <f t="shared" si="15"/>
        <v>--</v>
      </c>
      <c r="F218" s="138" t="str">
        <f>IF(ROW(E218)-5&lt;='Basisgegevens+Uitleg'!$C$2,F217+1,"--")</f>
        <v>--</v>
      </c>
      <c r="G218" s="86"/>
      <c r="H218" s="82"/>
      <c r="I218" s="82"/>
      <c r="J218" s="87"/>
      <c r="K218" s="108"/>
      <c r="L218" s="18" t="str">
        <f>IF(ISERROR(VLOOKUP($F218,'Speciale dagen&amp;Activiteiten'!$A$3:$A$100,1,FALSE))=TRUE,"",VLOOKUP($F218,'Speciale dagen&amp;Activiteiten'!$A$3:$B$100,2,FALSE))</f>
        <v/>
      </c>
      <c r="M218" s="14" t="str">
        <f>IF(ISERROR(VLOOKUP(CONCATENATE(DAY($F218),"-",MONTH($F218)),Verjaardagen!$C$2:$C$101,1,FALSE))=TRUE,"",VLOOKUP(CONCATENATE(DAY($F218),"-",MONTH($F218)),Verjaardagen!$C$2:$E$101,3,FALSE))</f>
        <v/>
      </c>
      <c r="N218" s="15" t="str">
        <f>IF(ISERROR(VLOOKUP(F218,'School(vakanties)&amp;Activiteiten'!A$4:A$102,1,FALSE)=TRUE),IF(ISERROR(VLOOKUP(F218,'School(vakanties)&amp;Activiteiten'!B$4:B$102,1,FALSE)=TRUE),IF(O218&gt;0,N217,""),VLOOKUP(F218,'School(vakanties)&amp;Activiteiten'!B$4:C$102,2,FALSE)),VLOOKUP(F218,'School(vakanties)&amp;Activiteiten'!A$4:C$102,3,FALSE))</f>
        <v/>
      </c>
      <c r="O218" s="16">
        <f>IF(ISERROR(VLOOKUP(F218,'School(vakanties)&amp;Activiteiten'!A$4:A$102,1,FALSE)=TRUE),IF(AND(O217&gt;0,O217&lt;999),O217-1,0),VLOOKUP(F218,'School(vakanties)&amp;Activiteiten'!A$4:D$102,4,FALSE))</f>
        <v>0</v>
      </c>
    </row>
    <row r="219" spans="1:15" x14ac:dyDescent="0.25">
      <c r="A219" s="183" t="str">
        <f t="shared" si="12"/>
        <v>--</v>
      </c>
      <c r="B219" s="110" t="str">
        <f t="shared" si="13"/>
        <v>--</v>
      </c>
      <c r="C219" s="179" t="str">
        <f>IF(F219="--","--",IF(ISEVEN(B219)=TRUE,SUBSTITUTE(LEFT(VLOOKUP(E219,'Basisgegevens+Uitleg'!$B$19:$D$25,3,),1),0,"--"),SUBSTITUTE(LEFT(VLOOKUP(E219,'Basisgegevens+Uitleg'!$B$19:$C$25,2,),1),0,"--")))</f>
        <v>--</v>
      </c>
      <c r="D219" s="124" t="str">
        <f t="shared" si="14"/>
        <v>--</v>
      </c>
      <c r="E219" s="110" t="str">
        <f t="shared" si="15"/>
        <v>--</v>
      </c>
      <c r="F219" s="138" t="str">
        <f>IF(ROW(E219)-5&lt;='Basisgegevens+Uitleg'!$C$2,F218+1,"--")</f>
        <v>--</v>
      </c>
      <c r="G219" s="86"/>
      <c r="H219" s="82"/>
      <c r="I219" s="82"/>
      <c r="J219" s="87"/>
      <c r="K219" s="108"/>
      <c r="L219" s="18" t="str">
        <f>IF(ISERROR(VLOOKUP($F219,'Speciale dagen&amp;Activiteiten'!$A$3:$A$100,1,FALSE))=TRUE,"",VLOOKUP($F219,'Speciale dagen&amp;Activiteiten'!$A$3:$B$100,2,FALSE))</f>
        <v/>
      </c>
      <c r="M219" s="14" t="str">
        <f>IF(ISERROR(VLOOKUP(CONCATENATE(DAY($F219),"-",MONTH($F219)),Verjaardagen!$C$2:$C$101,1,FALSE))=TRUE,"",VLOOKUP(CONCATENATE(DAY($F219),"-",MONTH($F219)),Verjaardagen!$C$2:$E$101,3,FALSE))</f>
        <v/>
      </c>
      <c r="N219" s="15" t="str">
        <f>IF(ISERROR(VLOOKUP(F219,'School(vakanties)&amp;Activiteiten'!A$4:A$102,1,FALSE)=TRUE),IF(ISERROR(VLOOKUP(F219,'School(vakanties)&amp;Activiteiten'!B$4:B$102,1,FALSE)=TRUE),IF(O219&gt;0,N218,""),VLOOKUP(F219,'School(vakanties)&amp;Activiteiten'!B$4:C$102,2,FALSE)),VLOOKUP(F219,'School(vakanties)&amp;Activiteiten'!A$4:C$102,3,FALSE))</f>
        <v/>
      </c>
      <c r="O219" s="16">
        <f>IF(ISERROR(VLOOKUP(F219,'School(vakanties)&amp;Activiteiten'!A$4:A$102,1,FALSE)=TRUE),IF(AND(O218&gt;0,O218&lt;999),O218-1,0),VLOOKUP(F219,'School(vakanties)&amp;Activiteiten'!A$4:D$102,4,FALSE))</f>
        <v>0</v>
      </c>
    </row>
    <row r="220" spans="1:15" x14ac:dyDescent="0.25">
      <c r="A220" s="183" t="str">
        <f t="shared" si="12"/>
        <v>--</v>
      </c>
      <c r="B220" s="110" t="str">
        <f t="shared" si="13"/>
        <v>--</v>
      </c>
      <c r="C220" s="179" t="str">
        <f>IF(F220="--","--",IF(ISEVEN(B220)=TRUE,SUBSTITUTE(LEFT(VLOOKUP(E220,'Basisgegevens+Uitleg'!$B$19:$D$25,3,),1),0,"--"),SUBSTITUTE(LEFT(VLOOKUP(E220,'Basisgegevens+Uitleg'!$B$19:$C$25,2,),1),0,"--")))</f>
        <v>--</v>
      </c>
      <c r="D220" s="124" t="str">
        <f t="shared" si="14"/>
        <v>--</v>
      </c>
      <c r="E220" s="110" t="str">
        <f t="shared" si="15"/>
        <v>--</v>
      </c>
      <c r="F220" s="138" t="str">
        <f>IF(ROW(E220)-5&lt;='Basisgegevens+Uitleg'!$C$2,F219+1,"--")</f>
        <v>--</v>
      </c>
      <c r="G220" s="86"/>
      <c r="H220" s="82"/>
      <c r="I220" s="82"/>
      <c r="J220" s="87"/>
      <c r="K220" s="108"/>
      <c r="L220" s="18" t="str">
        <f>IF(ISERROR(VLOOKUP($F220,'Speciale dagen&amp;Activiteiten'!$A$3:$A$100,1,FALSE))=TRUE,"",VLOOKUP($F220,'Speciale dagen&amp;Activiteiten'!$A$3:$B$100,2,FALSE))</f>
        <v/>
      </c>
      <c r="M220" s="14" t="str">
        <f>IF(ISERROR(VLOOKUP(CONCATENATE(DAY($F220),"-",MONTH($F220)),Verjaardagen!$C$2:$C$101,1,FALSE))=TRUE,"",VLOOKUP(CONCATENATE(DAY($F220),"-",MONTH($F220)),Verjaardagen!$C$2:$E$101,3,FALSE))</f>
        <v/>
      </c>
      <c r="N220" s="15" t="str">
        <f>IF(ISERROR(VLOOKUP(F220,'School(vakanties)&amp;Activiteiten'!A$4:A$102,1,FALSE)=TRUE),IF(ISERROR(VLOOKUP(F220,'School(vakanties)&amp;Activiteiten'!B$4:B$102,1,FALSE)=TRUE),IF(O220&gt;0,N219,""),VLOOKUP(F220,'School(vakanties)&amp;Activiteiten'!B$4:C$102,2,FALSE)),VLOOKUP(F220,'School(vakanties)&amp;Activiteiten'!A$4:C$102,3,FALSE))</f>
        <v/>
      </c>
      <c r="O220" s="16">
        <f>IF(ISERROR(VLOOKUP(F220,'School(vakanties)&amp;Activiteiten'!A$4:A$102,1,FALSE)=TRUE),IF(AND(O219&gt;0,O219&lt;999),O219-1,0),VLOOKUP(F220,'School(vakanties)&amp;Activiteiten'!A$4:D$102,4,FALSE))</f>
        <v>0</v>
      </c>
    </row>
    <row r="221" spans="1:15" x14ac:dyDescent="0.25">
      <c r="A221" s="183" t="str">
        <f t="shared" si="12"/>
        <v>--</v>
      </c>
      <c r="B221" s="110" t="str">
        <f t="shared" si="13"/>
        <v>--</v>
      </c>
      <c r="C221" s="179" t="str">
        <f>IF(F221="--","--",IF(ISEVEN(B221)=TRUE,SUBSTITUTE(LEFT(VLOOKUP(E221,'Basisgegevens+Uitleg'!$B$19:$D$25,3,),1),0,"--"),SUBSTITUTE(LEFT(VLOOKUP(E221,'Basisgegevens+Uitleg'!$B$19:$C$25,2,),1),0,"--")))</f>
        <v>--</v>
      </c>
      <c r="D221" s="124" t="str">
        <f t="shared" si="14"/>
        <v>--</v>
      </c>
      <c r="E221" s="110" t="str">
        <f t="shared" si="15"/>
        <v>--</v>
      </c>
      <c r="F221" s="138" t="str">
        <f>IF(ROW(E221)-5&lt;='Basisgegevens+Uitleg'!$C$2,F220+1,"--")</f>
        <v>--</v>
      </c>
      <c r="G221" s="86"/>
      <c r="H221" s="82"/>
      <c r="I221" s="82"/>
      <c r="J221" s="87"/>
      <c r="K221" s="108"/>
      <c r="L221" s="18" t="str">
        <f>IF(ISERROR(VLOOKUP($F221,'Speciale dagen&amp;Activiteiten'!$A$3:$A$100,1,FALSE))=TRUE,"",VLOOKUP($F221,'Speciale dagen&amp;Activiteiten'!$A$3:$B$100,2,FALSE))</f>
        <v/>
      </c>
      <c r="M221" s="14" t="str">
        <f>IF(ISERROR(VLOOKUP(CONCATENATE(DAY($F221),"-",MONTH($F221)),Verjaardagen!$C$2:$C$101,1,FALSE))=TRUE,"",VLOOKUP(CONCATENATE(DAY($F221),"-",MONTH($F221)),Verjaardagen!$C$2:$E$101,3,FALSE))</f>
        <v/>
      </c>
      <c r="N221" s="15" t="str">
        <f>IF(ISERROR(VLOOKUP(F221,'School(vakanties)&amp;Activiteiten'!A$4:A$102,1,FALSE)=TRUE),IF(ISERROR(VLOOKUP(F221,'School(vakanties)&amp;Activiteiten'!B$4:B$102,1,FALSE)=TRUE),IF(O221&gt;0,N220,""),VLOOKUP(F221,'School(vakanties)&amp;Activiteiten'!B$4:C$102,2,FALSE)),VLOOKUP(F221,'School(vakanties)&amp;Activiteiten'!A$4:C$102,3,FALSE))</f>
        <v/>
      </c>
      <c r="O221" s="16">
        <f>IF(ISERROR(VLOOKUP(F221,'School(vakanties)&amp;Activiteiten'!A$4:A$102,1,FALSE)=TRUE),IF(AND(O220&gt;0,O220&lt;999),O220-1,0),VLOOKUP(F221,'School(vakanties)&amp;Activiteiten'!A$4:D$102,4,FALSE))</f>
        <v>0</v>
      </c>
    </row>
    <row r="222" spans="1:15" x14ac:dyDescent="0.25">
      <c r="A222" s="183" t="str">
        <f t="shared" si="12"/>
        <v>--</v>
      </c>
      <c r="B222" s="110" t="str">
        <f t="shared" si="13"/>
        <v>--</v>
      </c>
      <c r="C222" s="179" t="str">
        <f>IF(F222="--","--",IF(ISEVEN(B222)=TRUE,SUBSTITUTE(LEFT(VLOOKUP(E222,'Basisgegevens+Uitleg'!$B$19:$D$25,3,),1),0,"--"),SUBSTITUTE(LEFT(VLOOKUP(E222,'Basisgegevens+Uitleg'!$B$19:$C$25,2,),1),0,"--")))</f>
        <v>--</v>
      </c>
      <c r="D222" s="124" t="str">
        <f t="shared" si="14"/>
        <v>--</v>
      </c>
      <c r="E222" s="110" t="str">
        <f t="shared" si="15"/>
        <v>--</v>
      </c>
      <c r="F222" s="138" t="str">
        <f>IF(ROW(E222)-5&lt;='Basisgegevens+Uitleg'!$C$2,F221+1,"--")</f>
        <v>--</v>
      </c>
      <c r="G222" s="86"/>
      <c r="H222" s="82"/>
      <c r="I222" s="82"/>
      <c r="J222" s="87"/>
      <c r="K222" s="108"/>
      <c r="L222" s="18" t="str">
        <f>IF(ISERROR(VLOOKUP($F222,'Speciale dagen&amp;Activiteiten'!$A$3:$A$100,1,FALSE))=TRUE,"",VLOOKUP($F222,'Speciale dagen&amp;Activiteiten'!$A$3:$B$100,2,FALSE))</f>
        <v/>
      </c>
      <c r="M222" s="14" t="str">
        <f>IF(ISERROR(VLOOKUP(CONCATENATE(DAY($F222),"-",MONTH($F222)),Verjaardagen!$C$2:$C$101,1,FALSE))=TRUE,"",VLOOKUP(CONCATENATE(DAY($F222),"-",MONTH($F222)),Verjaardagen!$C$2:$E$101,3,FALSE))</f>
        <v/>
      </c>
      <c r="N222" s="15" t="str">
        <f>IF(ISERROR(VLOOKUP(F222,'School(vakanties)&amp;Activiteiten'!A$4:A$102,1,FALSE)=TRUE),IF(ISERROR(VLOOKUP(F222,'School(vakanties)&amp;Activiteiten'!B$4:B$102,1,FALSE)=TRUE),IF(O222&gt;0,N221,""),VLOOKUP(F222,'School(vakanties)&amp;Activiteiten'!B$4:C$102,2,FALSE)),VLOOKUP(F222,'School(vakanties)&amp;Activiteiten'!A$4:C$102,3,FALSE))</f>
        <v/>
      </c>
      <c r="O222" s="16">
        <f>IF(ISERROR(VLOOKUP(F222,'School(vakanties)&amp;Activiteiten'!A$4:A$102,1,FALSE)=TRUE),IF(AND(O221&gt;0,O221&lt;999),O221-1,0),VLOOKUP(F222,'School(vakanties)&amp;Activiteiten'!A$4:D$102,4,FALSE))</f>
        <v>0</v>
      </c>
    </row>
    <row r="223" spans="1:15" x14ac:dyDescent="0.25">
      <c r="A223" s="183" t="str">
        <f t="shared" si="12"/>
        <v>--</v>
      </c>
      <c r="B223" s="110" t="str">
        <f t="shared" si="13"/>
        <v>--</v>
      </c>
      <c r="C223" s="179" t="str">
        <f>IF(F223="--","--",IF(ISEVEN(B223)=TRUE,SUBSTITUTE(LEFT(VLOOKUP(E223,'Basisgegevens+Uitleg'!$B$19:$D$25,3,),1),0,"--"),SUBSTITUTE(LEFT(VLOOKUP(E223,'Basisgegevens+Uitleg'!$B$19:$C$25,2,),1),0,"--")))</f>
        <v>--</v>
      </c>
      <c r="D223" s="124" t="str">
        <f t="shared" si="14"/>
        <v>--</v>
      </c>
      <c r="E223" s="110" t="str">
        <f t="shared" si="15"/>
        <v>--</v>
      </c>
      <c r="F223" s="138" t="str">
        <f>IF(ROW(E223)-5&lt;='Basisgegevens+Uitleg'!$C$2,F222+1,"--")</f>
        <v>--</v>
      </c>
      <c r="G223" s="86"/>
      <c r="H223" s="82"/>
      <c r="I223" s="82"/>
      <c r="J223" s="87"/>
      <c r="K223" s="108"/>
      <c r="L223" s="18" t="str">
        <f>IF(ISERROR(VLOOKUP($F223,'Speciale dagen&amp;Activiteiten'!$A$3:$A$100,1,FALSE))=TRUE,"",VLOOKUP($F223,'Speciale dagen&amp;Activiteiten'!$A$3:$B$100,2,FALSE))</f>
        <v/>
      </c>
      <c r="M223" s="14" t="str">
        <f>IF(ISERROR(VLOOKUP(CONCATENATE(DAY($F223),"-",MONTH($F223)),Verjaardagen!$C$2:$C$101,1,FALSE))=TRUE,"",VLOOKUP(CONCATENATE(DAY($F223),"-",MONTH($F223)),Verjaardagen!$C$2:$E$101,3,FALSE))</f>
        <v/>
      </c>
      <c r="N223" s="15" t="str">
        <f>IF(ISERROR(VLOOKUP(F223,'School(vakanties)&amp;Activiteiten'!A$4:A$102,1,FALSE)=TRUE),IF(ISERROR(VLOOKUP(F223,'School(vakanties)&amp;Activiteiten'!B$4:B$102,1,FALSE)=TRUE),IF(O223&gt;0,N222,""),VLOOKUP(F223,'School(vakanties)&amp;Activiteiten'!B$4:C$102,2,FALSE)),VLOOKUP(F223,'School(vakanties)&amp;Activiteiten'!A$4:C$102,3,FALSE))</f>
        <v/>
      </c>
      <c r="O223" s="16">
        <f>IF(ISERROR(VLOOKUP(F223,'School(vakanties)&amp;Activiteiten'!A$4:A$102,1,FALSE)=TRUE),IF(AND(O222&gt;0,O222&lt;999),O222-1,0),VLOOKUP(F223,'School(vakanties)&amp;Activiteiten'!A$4:D$102,4,FALSE))</f>
        <v>0</v>
      </c>
    </row>
    <row r="224" spans="1:15" x14ac:dyDescent="0.25">
      <c r="A224" s="183" t="str">
        <f t="shared" si="12"/>
        <v>--</v>
      </c>
      <c r="B224" s="110" t="str">
        <f t="shared" si="13"/>
        <v>--</v>
      </c>
      <c r="C224" s="179" t="str">
        <f>IF(F224="--","--",IF(ISEVEN(B224)=TRUE,SUBSTITUTE(LEFT(VLOOKUP(E224,'Basisgegevens+Uitleg'!$B$19:$D$25,3,),1),0,"--"),SUBSTITUTE(LEFT(VLOOKUP(E224,'Basisgegevens+Uitleg'!$B$19:$C$25,2,),1),0,"--")))</f>
        <v>--</v>
      </c>
      <c r="D224" s="124" t="str">
        <f t="shared" si="14"/>
        <v>--</v>
      </c>
      <c r="E224" s="110" t="str">
        <f t="shared" si="15"/>
        <v>--</v>
      </c>
      <c r="F224" s="138" t="str">
        <f>IF(ROW(E224)-5&lt;='Basisgegevens+Uitleg'!$C$2,F223+1,"--")</f>
        <v>--</v>
      </c>
      <c r="G224" s="86"/>
      <c r="H224" s="82"/>
      <c r="I224" s="82"/>
      <c r="J224" s="87"/>
      <c r="K224" s="108"/>
      <c r="L224" s="18" t="str">
        <f>IF(ISERROR(VLOOKUP($F224,'Speciale dagen&amp;Activiteiten'!$A$3:$A$100,1,FALSE))=TRUE,"",VLOOKUP($F224,'Speciale dagen&amp;Activiteiten'!$A$3:$B$100,2,FALSE))</f>
        <v/>
      </c>
      <c r="M224" s="14" t="str">
        <f>IF(ISERROR(VLOOKUP(CONCATENATE(DAY($F224),"-",MONTH($F224)),Verjaardagen!$C$2:$C$101,1,FALSE))=TRUE,"",VLOOKUP(CONCATENATE(DAY($F224),"-",MONTH($F224)),Verjaardagen!$C$2:$E$101,3,FALSE))</f>
        <v/>
      </c>
      <c r="N224" s="15" t="str">
        <f>IF(ISERROR(VLOOKUP(F224,'School(vakanties)&amp;Activiteiten'!A$4:A$102,1,FALSE)=TRUE),IF(ISERROR(VLOOKUP(F224,'School(vakanties)&amp;Activiteiten'!B$4:B$102,1,FALSE)=TRUE),IF(O224&gt;0,N223,""),VLOOKUP(F224,'School(vakanties)&amp;Activiteiten'!B$4:C$102,2,FALSE)),VLOOKUP(F224,'School(vakanties)&amp;Activiteiten'!A$4:C$102,3,FALSE))</f>
        <v/>
      </c>
      <c r="O224" s="16">
        <f>IF(ISERROR(VLOOKUP(F224,'School(vakanties)&amp;Activiteiten'!A$4:A$102,1,FALSE)=TRUE),IF(AND(O223&gt;0,O223&lt;999),O223-1,0),VLOOKUP(F224,'School(vakanties)&amp;Activiteiten'!A$4:D$102,4,FALSE))</f>
        <v>0</v>
      </c>
    </row>
    <row r="225" spans="1:15" x14ac:dyDescent="0.25">
      <c r="A225" s="183" t="str">
        <f t="shared" si="12"/>
        <v>--</v>
      </c>
      <c r="B225" s="110" t="str">
        <f t="shared" si="13"/>
        <v>--</v>
      </c>
      <c r="C225" s="179" t="str">
        <f>IF(F225="--","--",IF(ISEVEN(B225)=TRUE,SUBSTITUTE(LEFT(VLOOKUP(E225,'Basisgegevens+Uitleg'!$B$19:$D$25,3,),1),0,"--"),SUBSTITUTE(LEFT(VLOOKUP(E225,'Basisgegevens+Uitleg'!$B$19:$C$25,2,),1),0,"--")))</f>
        <v>--</v>
      </c>
      <c r="D225" s="124" t="str">
        <f t="shared" si="14"/>
        <v>--</v>
      </c>
      <c r="E225" s="110" t="str">
        <f t="shared" si="15"/>
        <v>--</v>
      </c>
      <c r="F225" s="138" t="str">
        <f>IF(ROW(E225)-5&lt;='Basisgegevens+Uitleg'!$C$2,F224+1,"--")</f>
        <v>--</v>
      </c>
      <c r="G225" s="86"/>
      <c r="H225" s="82"/>
      <c r="I225" s="82"/>
      <c r="J225" s="87"/>
      <c r="K225" s="108"/>
      <c r="L225" s="18" t="str">
        <f>IF(ISERROR(VLOOKUP($F225,'Speciale dagen&amp;Activiteiten'!$A$3:$A$100,1,FALSE))=TRUE,"",VLOOKUP($F225,'Speciale dagen&amp;Activiteiten'!$A$3:$B$100,2,FALSE))</f>
        <v/>
      </c>
      <c r="M225" s="14" t="str">
        <f>IF(ISERROR(VLOOKUP(CONCATENATE(DAY($F225),"-",MONTH($F225)),Verjaardagen!$C$2:$C$101,1,FALSE))=TRUE,"",VLOOKUP(CONCATENATE(DAY($F225),"-",MONTH($F225)),Verjaardagen!$C$2:$E$101,3,FALSE))</f>
        <v/>
      </c>
      <c r="N225" s="15" t="str">
        <f>IF(ISERROR(VLOOKUP(F225,'School(vakanties)&amp;Activiteiten'!A$4:A$102,1,FALSE)=TRUE),IF(ISERROR(VLOOKUP(F225,'School(vakanties)&amp;Activiteiten'!B$4:B$102,1,FALSE)=TRUE),IF(O225&gt;0,N224,""),VLOOKUP(F225,'School(vakanties)&amp;Activiteiten'!B$4:C$102,2,FALSE)),VLOOKUP(F225,'School(vakanties)&amp;Activiteiten'!A$4:C$102,3,FALSE))</f>
        <v/>
      </c>
      <c r="O225" s="16">
        <f>IF(ISERROR(VLOOKUP(F225,'School(vakanties)&amp;Activiteiten'!A$4:A$102,1,FALSE)=TRUE),IF(AND(O224&gt;0,O224&lt;999),O224-1,0),VLOOKUP(F225,'School(vakanties)&amp;Activiteiten'!A$4:D$102,4,FALSE))</f>
        <v>0</v>
      </c>
    </row>
    <row r="226" spans="1:15" x14ac:dyDescent="0.25">
      <c r="A226" s="183" t="str">
        <f t="shared" si="12"/>
        <v>--</v>
      </c>
      <c r="B226" s="110" t="str">
        <f t="shared" si="13"/>
        <v>--</v>
      </c>
      <c r="C226" s="179" t="str">
        <f>IF(F226="--","--",IF(ISEVEN(B226)=TRUE,SUBSTITUTE(LEFT(VLOOKUP(E226,'Basisgegevens+Uitleg'!$B$19:$D$25,3,),1),0,"--"),SUBSTITUTE(LEFT(VLOOKUP(E226,'Basisgegevens+Uitleg'!$B$19:$C$25,2,),1),0,"--")))</f>
        <v>--</v>
      </c>
      <c r="D226" s="124" t="str">
        <f t="shared" si="14"/>
        <v>--</v>
      </c>
      <c r="E226" s="110" t="str">
        <f t="shared" si="15"/>
        <v>--</v>
      </c>
      <c r="F226" s="138" t="str">
        <f>IF(ROW(E226)-5&lt;='Basisgegevens+Uitleg'!$C$2,F225+1,"--")</f>
        <v>--</v>
      </c>
      <c r="G226" s="86"/>
      <c r="H226" s="82"/>
      <c r="I226" s="82"/>
      <c r="J226" s="87"/>
      <c r="K226" s="108"/>
      <c r="L226" s="18" t="str">
        <f>IF(ISERROR(VLOOKUP($F226,'Speciale dagen&amp;Activiteiten'!$A$3:$A$100,1,FALSE))=TRUE,"",VLOOKUP($F226,'Speciale dagen&amp;Activiteiten'!$A$3:$B$100,2,FALSE))</f>
        <v/>
      </c>
      <c r="M226" s="14" t="str">
        <f>IF(ISERROR(VLOOKUP(CONCATENATE(DAY($F226),"-",MONTH($F226)),Verjaardagen!$C$2:$C$101,1,FALSE))=TRUE,"",VLOOKUP(CONCATENATE(DAY($F226),"-",MONTH($F226)),Verjaardagen!$C$2:$E$101,3,FALSE))</f>
        <v/>
      </c>
      <c r="N226" s="15" t="str">
        <f>IF(ISERROR(VLOOKUP(F226,'School(vakanties)&amp;Activiteiten'!A$4:A$102,1,FALSE)=TRUE),IF(ISERROR(VLOOKUP(F226,'School(vakanties)&amp;Activiteiten'!B$4:B$102,1,FALSE)=TRUE),IF(O226&gt;0,N225,""),VLOOKUP(F226,'School(vakanties)&amp;Activiteiten'!B$4:C$102,2,FALSE)),VLOOKUP(F226,'School(vakanties)&amp;Activiteiten'!A$4:C$102,3,FALSE))</f>
        <v/>
      </c>
      <c r="O226" s="16">
        <f>IF(ISERROR(VLOOKUP(F226,'School(vakanties)&amp;Activiteiten'!A$4:A$102,1,FALSE)=TRUE),IF(AND(O225&gt;0,O225&lt;999),O225-1,0),VLOOKUP(F226,'School(vakanties)&amp;Activiteiten'!A$4:D$102,4,FALSE))</f>
        <v>0</v>
      </c>
    </row>
    <row r="227" spans="1:15" x14ac:dyDescent="0.25">
      <c r="A227" s="183" t="str">
        <f t="shared" si="12"/>
        <v>--</v>
      </c>
      <c r="B227" s="110" t="str">
        <f t="shared" si="13"/>
        <v>--</v>
      </c>
      <c r="C227" s="179" t="str">
        <f>IF(F227="--","--",IF(ISEVEN(B227)=TRUE,SUBSTITUTE(LEFT(VLOOKUP(E227,'Basisgegevens+Uitleg'!$B$19:$D$25,3,),1),0,"--"),SUBSTITUTE(LEFT(VLOOKUP(E227,'Basisgegevens+Uitleg'!$B$19:$C$25,2,),1),0,"--")))</f>
        <v>--</v>
      </c>
      <c r="D227" s="124" t="str">
        <f t="shared" si="14"/>
        <v>--</v>
      </c>
      <c r="E227" s="110" t="str">
        <f t="shared" si="15"/>
        <v>--</v>
      </c>
      <c r="F227" s="138" t="str">
        <f>IF(ROW(E227)-5&lt;='Basisgegevens+Uitleg'!$C$2,F226+1,"--")</f>
        <v>--</v>
      </c>
      <c r="G227" s="86"/>
      <c r="H227" s="82"/>
      <c r="I227" s="82"/>
      <c r="J227" s="87"/>
      <c r="K227" s="108"/>
      <c r="L227" s="18" t="str">
        <f>IF(ISERROR(VLOOKUP($F227,'Speciale dagen&amp;Activiteiten'!$A$3:$A$100,1,FALSE))=TRUE,"",VLOOKUP($F227,'Speciale dagen&amp;Activiteiten'!$A$3:$B$100,2,FALSE))</f>
        <v/>
      </c>
      <c r="M227" s="14" t="str">
        <f>IF(ISERROR(VLOOKUP(CONCATENATE(DAY($F227),"-",MONTH($F227)),Verjaardagen!$C$2:$C$101,1,FALSE))=TRUE,"",VLOOKUP(CONCATENATE(DAY($F227),"-",MONTH($F227)),Verjaardagen!$C$2:$E$101,3,FALSE))</f>
        <v/>
      </c>
      <c r="N227" s="15" t="str">
        <f>IF(ISERROR(VLOOKUP(F227,'School(vakanties)&amp;Activiteiten'!A$4:A$102,1,FALSE)=TRUE),IF(ISERROR(VLOOKUP(F227,'School(vakanties)&amp;Activiteiten'!B$4:B$102,1,FALSE)=TRUE),IF(O227&gt;0,N226,""),VLOOKUP(F227,'School(vakanties)&amp;Activiteiten'!B$4:C$102,2,FALSE)),VLOOKUP(F227,'School(vakanties)&amp;Activiteiten'!A$4:C$102,3,FALSE))</f>
        <v/>
      </c>
      <c r="O227" s="16">
        <f>IF(ISERROR(VLOOKUP(F227,'School(vakanties)&amp;Activiteiten'!A$4:A$102,1,FALSE)=TRUE),IF(AND(O226&gt;0,O226&lt;999),O226-1,0),VLOOKUP(F227,'School(vakanties)&amp;Activiteiten'!A$4:D$102,4,FALSE))</f>
        <v>0</v>
      </c>
    </row>
    <row r="228" spans="1:15" x14ac:dyDescent="0.25">
      <c r="A228" s="183" t="str">
        <f t="shared" si="12"/>
        <v>--</v>
      </c>
      <c r="B228" s="110" t="str">
        <f t="shared" si="13"/>
        <v>--</v>
      </c>
      <c r="C228" s="179" t="str">
        <f>IF(F228="--","--",IF(ISEVEN(B228)=TRUE,SUBSTITUTE(LEFT(VLOOKUP(E228,'Basisgegevens+Uitleg'!$B$19:$D$25,3,),1),0,"--"),SUBSTITUTE(LEFT(VLOOKUP(E228,'Basisgegevens+Uitleg'!$B$19:$C$25,2,),1),0,"--")))</f>
        <v>--</v>
      </c>
      <c r="D228" s="124" t="str">
        <f t="shared" si="14"/>
        <v>--</v>
      </c>
      <c r="E228" s="110" t="str">
        <f t="shared" si="15"/>
        <v>--</v>
      </c>
      <c r="F228" s="138" t="str">
        <f>IF(ROW(E228)-5&lt;='Basisgegevens+Uitleg'!$C$2,F227+1,"--")</f>
        <v>--</v>
      </c>
      <c r="G228" s="86"/>
      <c r="H228" s="82"/>
      <c r="I228" s="82"/>
      <c r="J228" s="87"/>
      <c r="K228" s="108"/>
      <c r="L228" s="18" t="str">
        <f>IF(ISERROR(VLOOKUP($F228,'Speciale dagen&amp;Activiteiten'!$A$3:$A$100,1,FALSE))=TRUE,"",VLOOKUP($F228,'Speciale dagen&amp;Activiteiten'!$A$3:$B$100,2,FALSE))</f>
        <v/>
      </c>
      <c r="M228" s="14" t="str">
        <f>IF(ISERROR(VLOOKUP(CONCATENATE(DAY($F228),"-",MONTH($F228)),Verjaardagen!$C$2:$C$101,1,FALSE))=TRUE,"",VLOOKUP(CONCATENATE(DAY($F228),"-",MONTH($F228)),Verjaardagen!$C$2:$E$101,3,FALSE))</f>
        <v/>
      </c>
      <c r="N228" s="15" t="str">
        <f>IF(ISERROR(VLOOKUP(F228,'School(vakanties)&amp;Activiteiten'!A$4:A$102,1,FALSE)=TRUE),IF(ISERROR(VLOOKUP(F228,'School(vakanties)&amp;Activiteiten'!B$4:B$102,1,FALSE)=TRUE),IF(O228&gt;0,N227,""),VLOOKUP(F228,'School(vakanties)&amp;Activiteiten'!B$4:C$102,2,FALSE)),VLOOKUP(F228,'School(vakanties)&amp;Activiteiten'!A$4:C$102,3,FALSE))</f>
        <v/>
      </c>
      <c r="O228" s="16">
        <f>IF(ISERROR(VLOOKUP(F228,'School(vakanties)&amp;Activiteiten'!A$4:A$102,1,FALSE)=TRUE),IF(AND(O227&gt;0,O227&lt;999),O227-1,0),VLOOKUP(F228,'School(vakanties)&amp;Activiteiten'!A$4:D$102,4,FALSE))</f>
        <v>0</v>
      </c>
    </row>
    <row r="229" spans="1:15" x14ac:dyDescent="0.25">
      <c r="A229" s="183" t="str">
        <f t="shared" si="12"/>
        <v>--</v>
      </c>
      <c r="B229" s="110" t="str">
        <f t="shared" si="13"/>
        <v>--</v>
      </c>
      <c r="C229" s="179" t="str">
        <f>IF(F229="--","--",IF(ISEVEN(B229)=TRUE,SUBSTITUTE(LEFT(VLOOKUP(E229,'Basisgegevens+Uitleg'!$B$19:$D$25,3,),1),0,"--"),SUBSTITUTE(LEFT(VLOOKUP(E229,'Basisgegevens+Uitleg'!$B$19:$C$25,2,),1),0,"--")))</f>
        <v>--</v>
      </c>
      <c r="D229" s="124" t="str">
        <f t="shared" si="14"/>
        <v>--</v>
      </c>
      <c r="E229" s="110" t="str">
        <f t="shared" si="15"/>
        <v>--</v>
      </c>
      <c r="F229" s="138" t="str">
        <f>IF(ROW(E229)-5&lt;='Basisgegevens+Uitleg'!$C$2,F228+1,"--")</f>
        <v>--</v>
      </c>
      <c r="G229" s="86"/>
      <c r="H229" s="82"/>
      <c r="I229" s="82"/>
      <c r="J229" s="87"/>
      <c r="K229" s="108"/>
      <c r="L229" s="18" t="str">
        <f>IF(ISERROR(VLOOKUP($F229,'Speciale dagen&amp;Activiteiten'!$A$3:$A$100,1,FALSE))=TRUE,"",VLOOKUP($F229,'Speciale dagen&amp;Activiteiten'!$A$3:$B$100,2,FALSE))</f>
        <v/>
      </c>
      <c r="M229" s="14" t="str">
        <f>IF(ISERROR(VLOOKUP(CONCATENATE(DAY($F229),"-",MONTH($F229)),Verjaardagen!$C$2:$C$101,1,FALSE))=TRUE,"",VLOOKUP(CONCATENATE(DAY($F229),"-",MONTH($F229)),Verjaardagen!$C$2:$E$101,3,FALSE))</f>
        <v/>
      </c>
      <c r="N229" s="15" t="str">
        <f>IF(ISERROR(VLOOKUP(F229,'School(vakanties)&amp;Activiteiten'!A$4:A$102,1,FALSE)=TRUE),IF(ISERROR(VLOOKUP(F229,'School(vakanties)&amp;Activiteiten'!B$4:B$102,1,FALSE)=TRUE),IF(O229&gt;0,N228,""),VLOOKUP(F229,'School(vakanties)&amp;Activiteiten'!B$4:C$102,2,FALSE)),VLOOKUP(F229,'School(vakanties)&amp;Activiteiten'!A$4:C$102,3,FALSE))</f>
        <v/>
      </c>
      <c r="O229" s="16">
        <f>IF(ISERROR(VLOOKUP(F229,'School(vakanties)&amp;Activiteiten'!A$4:A$102,1,FALSE)=TRUE),IF(AND(O228&gt;0,O228&lt;999),O228-1,0),VLOOKUP(F229,'School(vakanties)&amp;Activiteiten'!A$4:D$102,4,FALSE))</f>
        <v>0</v>
      </c>
    </row>
    <row r="230" spans="1:15" x14ac:dyDescent="0.25">
      <c r="A230" s="183" t="str">
        <f t="shared" si="12"/>
        <v>--</v>
      </c>
      <c r="B230" s="110" t="str">
        <f t="shared" si="13"/>
        <v>--</v>
      </c>
      <c r="C230" s="179" t="str">
        <f>IF(F230="--","--",IF(ISEVEN(B230)=TRUE,SUBSTITUTE(LEFT(VLOOKUP(E230,'Basisgegevens+Uitleg'!$B$19:$D$25,3,),1),0,"--"),SUBSTITUTE(LEFT(VLOOKUP(E230,'Basisgegevens+Uitleg'!$B$19:$C$25,2,),1),0,"--")))</f>
        <v>--</v>
      </c>
      <c r="D230" s="124" t="str">
        <f t="shared" si="14"/>
        <v>--</v>
      </c>
      <c r="E230" s="110" t="str">
        <f t="shared" si="15"/>
        <v>--</v>
      </c>
      <c r="F230" s="138" t="str">
        <f>IF(ROW(E230)-5&lt;='Basisgegevens+Uitleg'!$C$2,F229+1,"--")</f>
        <v>--</v>
      </c>
      <c r="G230" s="86"/>
      <c r="H230" s="82"/>
      <c r="I230" s="82"/>
      <c r="J230" s="87"/>
      <c r="K230" s="108"/>
      <c r="L230" s="18" t="str">
        <f>IF(ISERROR(VLOOKUP($F230,'Speciale dagen&amp;Activiteiten'!$A$3:$A$100,1,FALSE))=TRUE,"",VLOOKUP($F230,'Speciale dagen&amp;Activiteiten'!$A$3:$B$100,2,FALSE))</f>
        <v/>
      </c>
      <c r="M230" s="14" t="str">
        <f>IF(ISERROR(VLOOKUP(CONCATENATE(DAY($F230),"-",MONTH($F230)),Verjaardagen!$C$2:$C$101,1,FALSE))=TRUE,"",VLOOKUP(CONCATENATE(DAY($F230),"-",MONTH($F230)),Verjaardagen!$C$2:$E$101,3,FALSE))</f>
        <v/>
      </c>
      <c r="N230" s="15" t="str">
        <f>IF(ISERROR(VLOOKUP(F230,'School(vakanties)&amp;Activiteiten'!A$4:A$102,1,FALSE)=TRUE),IF(ISERROR(VLOOKUP(F230,'School(vakanties)&amp;Activiteiten'!B$4:B$102,1,FALSE)=TRUE),IF(O230&gt;0,N229,""),VLOOKUP(F230,'School(vakanties)&amp;Activiteiten'!B$4:C$102,2,FALSE)),VLOOKUP(F230,'School(vakanties)&amp;Activiteiten'!A$4:C$102,3,FALSE))</f>
        <v/>
      </c>
      <c r="O230" s="16">
        <f>IF(ISERROR(VLOOKUP(F230,'School(vakanties)&amp;Activiteiten'!A$4:A$102,1,FALSE)=TRUE),IF(AND(O229&gt;0,O229&lt;999),O229-1,0),VLOOKUP(F230,'School(vakanties)&amp;Activiteiten'!A$4:D$102,4,FALSE))</f>
        <v>0</v>
      </c>
    </row>
    <row r="231" spans="1:15" x14ac:dyDescent="0.25">
      <c r="A231" s="183" t="str">
        <f t="shared" si="12"/>
        <v>--</v>
      </c>
      <c r="B231" s="110" t="str">
        <f t="shared" si="13"/>
        <v>--</v>
      </c>
      <c r="C231" s="179" t="str">
        <f>IF(F231="--","--",IF(ISEVEN(B231)=TRUE,SUBSTITUTE(LEFT(VLOOKUP(E231,'Basisgegevens+Uitleg'!$B$19:$D$25,3,),1),0,"--"),SUBSTITUTE(LEFT(VLOOKUP(E231,'Basisgegevens+Uitleg'!$B$19:$C$25,2,),1),0,"--")))</f>
        <v>--</v>
      </c>
      <c r="D231" s="124" t="str">
        <f t="shared" si="14"/>
        <v>--</v>
      </c>
      <c r="E231" s="110" t="str">
        <f t="shared" si="15"/>
        <v>--</v>
      </c>
      <c r="F231" s="138" t="str">
        <f>IF(ROW(E231)-5&lt;='Basisgegevens+Uitleg'!$C$2,F230+1,"--")</f>
        <v>--</v>
      </c>
      <c r="G231" s="86"/>
      <c r="H231" s="82"/>
      <c r="I231" s="82"/>
      <c r="J231" s="87"/>
      <c r="K231" s="108"/>
      <c r="L231" s="18" t="str">
        <f>IF(ISERROR(VLOOKUP($F231,'Speciale dagen&amp;Activiteiten'!$A$3:$A$100,1,FALSE))=TRUE,"",VLOOKUP($F231,'Speciale dagen&amp;Activiteiten'!$A$3:$B$100,2,FALSE))</f>
        <v/>
      </c>
      <c r="M231" s="14" t="str">
        <f>IF(ISERROR(VLOOKUP(CONCATENATE(DAY($F231),"-",MONTH($F231)),Verjaardagen!$C$2:$C$101,1,FALSE))=TRUE,"",VLOOKUP(CONCATENATE(DAY($F231),"-",MONTH($F231)),Verjaardagen!$C$2:$E$101,3,FALSE))</f>
        <v/>
      </c>
      <c r="N231" s="15" t="str">
        <f>IF(ISERROR(VLOOKUP(F231,'School(vakanties)&amp;Activiteiten'!A$4:A$102,1,FALSE)=TRUE),IF(ISERROR(VLOOKUP(F231,'School(vakanties)&amp;Activiteiten'!B$4:B$102,1,FALSE)=TRUE),IF(O231&gt;0,N230,""),VLOOKUP(F231,'School(vakanties)&amp;Activiteiten'!B$4:C$102,2,FALSE)),VLOOKUP(F231,'School(vakanties)&amp;Activiteiten'!A$4:C$102,3,FALSE))</f>
        <v/>
      </c>
      <c r="O231" s="16">
        <f>IF(ISERROR(VLOOKUP(F231,'School(vakanties)&amp;Activiteiten'!A$4:A$102,1,FALSE)=TRUE),IF(AND(O230&gt;0,O230&lt;999),O230-1,0),VLOOKUP(F231,'School(vakanties)&amp;Activiteiten'!A$4:D$102,4,FALSE))</f>
        <v>0</v>
      </c>
    </row>
    <row r="232" spans="1:15" x14ac:dyDescent="0.25">
      <c r="A232" s="183" t="str">
        <f t="shared" si="12"/>
        <v>--</v>
      </c>
      <c r="B232" s="110" t="str">
        <f t="shared" si="13"/>
        <v>--</v>
      </c>
      <c r="C232" s="179" t="str">
        <f>IF(F232="--","--",IF(ISEVEN(B232)=TRUE,SUBSTITUTE(LEFT(VLOOKUP(E232,'Basisgegevens+Uitleg'!$B$19:$D$25,3,),1),0,"--"),SUBSTITUTE(LEFT(VLOOKUP(E232,'Basisgegevens+Uitleg'!$B$19:$C$25,2,),1),0,"--")))</f>
        <v>--</v>
      </c>
      <c r="D232" s="124" t="str">
        <f t="shared" si="14"/>
        <v>--</v>
      </c>
      <c r="E232" s="110" t="str">
        <f t="shared" si="15"/>
        <v>--</v>
      </c>
      <c r="F232" s="138" t="str">
        <f>IF(ROW(E232)-5&lt;='Basisgegevens+Uitleg'!$C$2,F231+1,"--")</f>
        <v>--</v>
      </c>
      <c r="G232" s="86"/>
      <c r="H232" s="82"/>
      <c r="I232" s="82"/>
      <c r="J232" s="87"/>
      <c r="K232" s="108"/>
      <c r="L232" s="18" t="str">
        <f>IF(ISERROR(VLOOKUP($F232,'Speciale dagen&amp;Activiteiten'!$A$3:$A$100,1,FALSE))=TRUE,"",VLOOKUP($F232,'Speciale dagen&amp;Activiteiten'!$A$3:$B$100,2,FALSE))</f>
        <v/>
      </c>
      <c r="M232" s="14" t="str">
        <f>IF(ISERROR(VLOOKUP(CONCATENATE(DAY($F232),"-",MONTH($F232)),Verjaardagen!$C$2:$C$101,1,FALSE))=TRUE,"",VLOOKUP(CONCATENATE(DAY($F232),"-",MONTH($F232)),Verjaardagen!$C$2:$E$101,3,FALSE))</f>
        <v/>
      </c>
      <c r="N232" s="15" t="str">
        <f>IF(ISERROR(VLOOKUP(F232,'School(vakanties)&amp;Activiteiten'!A$4:A$102,1,FALSE)=TRUE),IF(ISERROR(VLOOKUP(F232,'School(vakanties)&amp;Activiteiten'!B$4:B$102,1,FALSE)=TRUE),IF(O232&gt;0,N231,""),VLOOKUP(F232,'School(vakanties)&amp;Activiteiten'!B$4:C$102,2,FALSE)),VLOOKUP(F232,'School(vakanties)&amp;Activiteiten'!A$4:C$102,3,FALSE))</f>
        <v/>
      </c>
      <c r="O232" s="16">
        <f>IF(ISERROR(VLOOKUP(F232,'School(vakanties)&amp;Activiteiten'!A$4:A$102,1,FALSE)=TRUE),IF(AND(O231&gt;0,O231&lt;999),O231-1,0),VLOOKUP(F232,'School(vakanties)&amp;Activiteiten'!A$4:D$102,4,FALSE))</f>
        <v>0</v>
      </c>
    </row>
    <row r="233" spans="1:15" x14ac:dyDescent="0.25">
      <c r="A233" s="183" t="str">
        <f t="shared" si="12"/>
        <v>--</v>
      </c>
      <c r="B233" s="110" t="str">
        <f t="shared" si="13"/>
        <v>--</v>
      </c>
      <c r="C233" s="179" t="str">
        <f>IF(F233="--","--",IF(ISEVEN(B233)=TRUE,SUBSTITUTE(LEFT(VLOOKUP(E233,'Basisgegevens+Uitleg'!$B$19:$D$25,3,),1),0,"--"),SUBSTITUTE(LEFT(VLOOKUP(E233,'Basisgegevens+Uitleg'!$B$19:$C$25,2,),1),0,"--")))</f>
        <v>--</v>
      </c>
      <c r="D233" s="124" t="str">
        <f t="shared" si="14"/>
        <v>--</v>
      </c>
      <c r="E233" s="110" t="str">
        <f t="shared" si="15"/>
        <v>--</v>
      </c>
      <c r="F233" s="138" t="str">
        <f>IF(ROW(E233)-5&lt;='Basisgegevens+Uitleg'!$C$2,F232+1,"--")</f>
        <v>--</v>
      </c>
      <c r="G233" s="86"/>
      <c r="H233" s="82"/>
      <c r="I233" s="82"/>
      <c r="J233" s="87"/>
      <c r="K233" s="108"/>
      <c r="L233" s="18" t="str">
        <f>IF(ISERROR(VLOOKUP($F233,'Speciale dagen&amp;Activiteiten'!$A$3:$A$100,1,FALSE))=TRUE,"",VLOOKUP($F233,'Speciale dagen&amp;Activiteiten'!$A$3:$B$100,2,FALSE))</f>
        <v/>
      </c>
      <c r="M233" s="14" t="str">
        <f>IF(ISERROR(VLOOKUP(CONCATENATE(DAY($F233),"-",MONTH($F233)),Verjaardagen!$C$2:$C$101,1,FALSE))=TRUE,"",VLOOKUP(CONCATENATE(DAY($F233),"-",MONTH($F233)),Verjaardagen!$C$2:$E$101,3,FALSE))</f>
        <v/>
      </c>
      <c r="N233" s="15" t="str">
        <f>IF(ISERROR(VLOOKUP(F233,'School(vakanties)&amp;Activiteiten'!A$4:A$102,1,FALSE)=TRUE),IF(ISERROR(VLOOKUP(F233,'School(vakanties)&amp;Activiteiten'!B$4:B$102,1,FALSE)=TRUE),IF(O233&gt;0,N232,""),VLOOKUP(F233,'School(vakanties)&amp;Activiteiten'!B$4:C$102,2,FALSE)),VLOOKUP(F233,'School(vakanties)&amp;Activiteiten'!A$4:C$102,3,FALSE))</f>
        <v/>
      </c>
      <c r="O233" s="16">
        <f>IF(ISERROR(VLOOKUP(F233,'School(vakanties)&amp;Activiteiten'!A$4:A$102,1,FALSE)=TRUE),IF(AND(O232&gt;0,O232&lt;999),O232-1,0),VLOOKUP(F233,'School(vakanties)&amp;Activiteiten'!A$4:D$102,4,FALSE))</f>
        <v>0</v>
      </c>
    </row>
    <row r="234" spans="1:15" x14ac:dyDescent="0.25">
      <c r="A234" s="183" t="str">
        <f t="shared" si="12"/>
        <v>--</v>
      </c>
      <c r="B234" s="110" t="str">
        <f t="shared" si="13"/>
        <v>--</v>
      </c>
      <c r="C234" s="179" t="str">
        <f>IF(F234="--","--",IF(ISEVEN(B234)=TRUE,SUBSTITUTE(LEFT(VLOOKUP(E234,'Basisgegevens+Uitleg'!$B$19:$D$25,3,),1),0,"--"),SUBSTITUTE(LEFT(VLOOKUP(E234,'Basisgegevens+Uitleg'!$B$19:$C$25,2,),1),0,"--")))</f>
        <v>--</v>
      </c>
      <c r="D234" s="124" t="str">
        <f t="shared" si="14"/>
        <v>--</v>
      </c>
      <c r="E234" s="110" t="str">
        <f t="shared" si="15"/>
        <v>--</v>
      </c>
      <c r="F234" s="138" t="str">
        <f>IF(ROW(E234)-5&lt;='Basisgegevens+Uitleg'!$C$2,F233+1,"--")</f>
        <v>--</v>
      </c>
      <c r="G234" s="86"/>
      <c r="H234" s="82"/>
      <c r="I234" s="82"/>
      <c r="J234" s="87"/>
      <c r="K234" s="108"/>
      <c r="L234" s="18" t="str">
        <f>IF(ISERROR(VLOOKUP($F234,'Speciale dagen&amp;Activiteiten'!$A$3:$A$100,1,FALSE))=TRUE,"",VLOOKUP($F234,'Speciale dagen&amp;Activiteiten'!$A$3:$B$100,2,FALSE))</f>
        <v/>
      </c>
      <c r="M234" s="14" t="str">
        <f>IF(ISERROR(VLOOKUP(CONCATENATE(DAY($F234),"-",MONTH($F234)),Verjaardagen!$C$2:$C$101,1,FALSE))=TRUE,"",VLOOKUP(CONCATENATE(DAY($F234),"-",MONTH($F234)),Verjaardagen!$C$2:$E$101,3,FALSE))</f>
        <v/>
      </c>
      <c r="N234" s="15" t="str">
        <f>IF(ISERROR(VLOOKUP(F234,'School(vakanties)&amp;Activiteiten'!A$4:A$102,1,FALSE)=TRUE),IF(ISERROR(VLOOKUP(F234,'School(vakanties)&amp;Activiteiten'!B$4:B$102,1,FALSE)=TRUE),IF(O234&gt;0,N233,""),VLOOKUP(F234,'School(vakanties)&amp;Activiteiten'!B$4:C$102,2,FALSE)),VLOOKUP(F234,'School(vakanties)&amp;Activiteiten'!A$4:C$102,3,FALSE))</f>
        <v/>
      </c>
      <c r="O234" s="16">
        <f>IF(ISERROR(VLOOKUP(F234,'School(vakanties)&amp;Activiteiten'!A$4:A$102,1,FALSE)=TRUE),IF(AND(O233&gt;0,O233&lt;999),O233-1,0),VLOOKUP(F234,'School(vakanties)&amp;Activiteiten'!A$4:D$102,4,FALSE))</f>
        <v>0</v>
      </c>
    </row>
    <row r="235" spans="1:15" x14ac:dyDescent="0.25">
      <c r="A235" s="183" t="str">
        <f t="shared" si="12"/>
        <v>--</v>
      </c>
      <c r="B235" s="110" t="str">
        <f t="shared" si="13"/>
        <v>--</v>
      </c>
      <c r="C235" s="179" t="str">
        <f>IF(F235="--","--",IF(ISEVEN(B235)=TRUE,SUBSTITUTE(LEFT(VLOOKUP(E235,'Basisgegevens+Uitleg'!$B$19:$D$25,3,),1),0,"--"),SUBSTITUTE(LEFT(VLOOKUP(E235,'Basisgegevens+Uitleg'!$B$19:$C$25,2,),1),0,"--")))</f>
        <v>--</v>
      </c>
      <c r="D235" s="124" t="str">
        <f t="shared" si="14"/>
        <v>--</v>
      </c>
      <c r="E235" s="110" t="str">
        <f t="shared" si="15"/>
        <v>--</v>
      </c>
      <c r="F235" s="138" t="str">
        <f>IF(ROW(E235)-5&lt;='Basisgegevens+Uitleg'!$C$2,F234+1,"--")</f>
        <v>--</v>
      </c>
      <c r="G235" s="86"/>
      <c r="H235" s="82"/>
      <c r="I235" s="82"/>
      <c r="J235" s="87"/>
      <c r="K235" s="108"/>
      <c r="L235" s="18" t="str">
        <f>IF(ISERROR(VLOOKUP($F235,'Speciale dagen&amp;Activiteiten'!$A$3:$A$100,1,FALSE))=TRUE,"",VLOOKUP($F235,'Speciale dagen&amp;Activiteiten'!$A$3:$B$100,2,FALSE))</f>
        <v/>
      </c>
      <c r="M235" s="14" t="str">
        <f>IF(ISERROR(VLOOKUP(CONCATENATE(DAY($F235),"-",MONTH($F235)),Verjaardagen!$C$2:$C$101,1,FALSE))=TRUE,"",VLOOKUP(CONCATENATE(DAY($F235),"-",MONTH($F235)),Verjaardagen!$C$2:$E$101,3,FALSE))</f>
        <v/>
      </c>
      <c r="N235" s="15" t="str">
        <f>IF(ISERROR(VLOOKUP(F235,'School(vakanties)&amp;Activiteiten'!A$4:A$102,1,FALSE)=TRUE),IF(ISERROR(VLOOKUP(F235,'School(vakanties)&amp;Activiteiten'!B$4:B$102,1,FALSE)=TRUE),IF(O235&gt;0,N234,""),VLOOKUP(F235,'School(vakanties)&amp;Activiteiten'!B$4:C$102,2,FALSE)),VLOOKUP(F235,'School(vakanties)&amp;Activiteiten'!A$4:C$102,3,FALSE))</f>
        <v/>
      </c>
      <c r="O235" s="16">
        <f>IF(ISERROR(VLOOKUP(F235,'School(vakanties)&amp;Activiteiten'!A$4:A$102,1,FALSE)=TRUE),IF(AND(O234&gt;0,O234&lt;999),O234-1,0),VLOOKUP(F235,'School(vakanties)&amp;Activiteiten'!A$4:D$102,4,FALSE))</f>
        <v>0</v>
      </c>
    </row>
    <row r="236" spans="1:15" x14ac:dyDescent="0.25">
      <c r="A236" s="183" t="str">
        <f t="shared" si="12"/>
        <v>--</v>
      </c>
      <c r="B236" s="110" t="str">
        <f t="shared" si="13"/>
        <v>--</v>
      </c>
      <c r="C236" s="179" t="str">
        <f>IF(F236="--","--",IF(ISEVEN(B236)=TRUE,SUBSTITUTE(LEFT(VLOOKUP(E236,'Basisgegevens+Uitleg'!$B$19:$D$25,3,),1),0,"--"),SUBSTITUTE(LEFT(VLOOKUP(E236,'Basisgegevens+Uitleg'!$B$19:$C$25,2,),1),0,"--")))</f>
        <v>--</v>
      </c>
      <c r="D236" s="124" t="str">
        <f t="shared" si="14"/>
        <v>--</v>
      </c>
      <c r="E236" s="110" t="str">
        <f t="shared" si="15"/>
        <v>--</v>
      </c>
      <c r="F236" s="138" t="str">
        <f>IF(ROW(E236)-5&lt;='Basisgegevens+Uitleg'!$C$2,F235+1,"--")</f>
        <v>--</v>
      </c>
      <c r="G236" s="86"/>
      <c r="H236" s="82"/>
      <c r="I236" s="82"/>
      <c r="J236" s="87"/>
      <c r="K236" s="108"/>
      <c r="L236" s="18" t="str">
        <f>IF(ISERROR(VLOOKUP($F236,'Speciale dagen&amp;Activiteiten'!$A$3:$A$100,1,FALSE))=TRUE,"",VLOOKUP($F236,'Speciale dagen&amp;Activiteiten'!$A$3:$B$100,2,FALSE))</f>
        <v/>
      </c>
      <c r="M236" s="14" t="str">
        <f>IF(ISERROR(VLOOKUP(CONCATENATE(DAY($F236),"-",MONTH($F236)),Verjaardagen!$C$2:$C$101,1,FALSE))=TRUE,"",VLOOKUP(CONCATENATE(DAY($F236),"-",MONTH($F236)),Verjaardagen!$C$2:$E$101,3,FALSE))</f>
        <v/>
      </c>
      <c r="N236" s="15" t="str">
        <f>IF(ISERROR(VLOOKUP(F236,'School(vakanties)&amp;Activiteiten'!A$4:A$102,1,FALSE)=TRUE),IF(ISERROR(VLOOKUP(F236,'School(vakanties)&amp;Activiteiten'!B$4:B$102,1,FALSE)=TRUE),IF(O236&gt;0,N235,""),VLOOKUP(F236,'School(vakanties)&amp;Activiteiten'!B$4:C$102,2,FALSE)),VLOOKUP(F236,'School(vakanties)&amp;Activiteiten'!A$4:C$102,3,FALSE))</f>
        <v/>
      </c>
      <c r="O236" s="16">
        <f>IF(ISERROR(VLOOKUP(F236,'School(vakanties)&amp;Activiteiten'!A$4:A$102,1,FALSE)=TRUE),IF(AND(O235&gt;0,O235&lt;999),O235-1,0),VLOOKUP(F236,'School(vakanties)&amp;Activiteiten'!A$4:D$102,4,FALSE))</f>
        <v>0</v>
      </c>
    </row>
    <row r="237" spans="1:15" x14ac:dyDescent="0.25">
      <c r="A237" s="183" t="str">
        <f t="shared" si="12"/>
        <v>--</v>
      </c>
      <c r="B237" s="110" t="str">
        <f t="shared" si="13"/>
        <v>--</v>
      </c>
      <c r="C237" s="179" t="str">
        <f>IF(F237="--","--",IF(ISEVEN(B237)=TRUE,SUBSTITUTE(LEFT(VLOOKUP(E237,'Basisgegevens+Uitleg'!$B$19:$D$25,3,),1),0,"--"),SUBSTITUTE(LEFT(VLOOKUP(E237,'Basisgegevens+Uitleg'!$B$19:$C$25,2,),1),0,"--")))</f>
        <v>--</v>
      </c>
      <c r="D237" s="124" t="str">
        <f t="shared" si="14"/>
        <v>--</v>
      </c>
      <c r="E237" s="110" t="str">
        <f t="shared" si="15"/>
        <v>--</v>
      </c>
      <c r="F237" s="138" t="str">
        <f>IF(ROW(E237)-5&lt;='Basisgegevens+Uitleg'!$C$2,F236+1,"--")</f>
        <v>--</v>
      </c>
      <c r="G237" s="86"/>
      <c r="H237" s="82"/>
      <c r="I237" s="82"/>
      <c r="J237" s="87"/>
      <c r="K237" s="108"/>
      <c r="L237" s="18" t="str">
        <f>IF(ISERROR(VLOOKUP($F237,'Speciale dagen&amp;Activiteiten'!$A$3:$A$100,1,FALSE))=TRUE,"",VLOOKUP($F237,'Speciale dagen&amp;Activiteiten'!$A$3:$B$100,2,FALSE))</f>
        <v/>
      </c>
      <c r="M237" s="14" t="str">
        <f>IF(ISERROR(VLOOKUP(CONCATENATE(DAY($F237),"-",MONTH($F237)),Verjaardagen!$C$2:$C$101,1,FALSE))=TRUE,"",VLOOKUP(CONCATENATE(DAY($F237),"-",MONTH($F237)),Verjaardagen!$C$2:$E$101,3,FALSE))</f>
        <v/>
      </c>
      <c r="N237" s="15" t="str">
        <f>IF(ISERROR(VLOOKUP(F237,'School(vakanties)&amp;Activiteiten'!A$4:A$102,1,FALSE)=TRUE),IF(ISERROR(VLOOKUP(F237,'School(vakanties)&amp;Activiteiten'!B$4:B$102,1,FALSE)=TRUE),IF(O237&gt;0,N236,""),VLOOKUP(F237,'School(vakanties)&amp;Activiteiten'!B$4:C$102,2,FALSE)),VLOOKUP(F237,'School(vakanties)&amp;Activiteiten'!A$4:C$102,3,FALSE))</f>
        <v/>
      </c>
      <c r="O237" s="16">
        <f>IF(ISERROR(VLOOKUP(F237,'School(vakanties)&amp;Activiteiten'!A$4:A$102,1,FALSE)=TRUE),IF(AND(O236&gt;0,O236&lt;999),O236-1,0),VLOOKUP(F237,'School(vakanties)&amp;Activiteiten'!A$4:D$102,4,FALSE))</f>
        <v>0</v>
      </c>
    </row>
    <row r="238" spans="1:15" x14ac:dyDescent="0.25">
      <c r="A238" s="183" t="str">
        <f t="shared" si="12"/>
        <v>--</v>
      </c>
      <c r="B238" s="110" t="str">
        <f t="shared" si="13"/>
        <v>--</v>
      </c>
      <c r="C238" s="179" t="str">
        <f>IF(F238="--","--",IF(ISEVEN(B238)=TRUE,SUBSTITUTE(LEFT(VLOOKUP(E238,'Basisgegevens+Uitleg'!$B$19:$D$25,3,),1),0,"--"),SUBSTITUTE(LEFT(VLOOKUP(E238,'Basisgegevens+Uitleg'!$B$19:$C$25,2,),1),0,"--")))</f>
        <v>--</v>
      </c>
      <c r="D238" s="124" t="str">
        <f t="shared" si="14"/>
        <v>--</v>
      </c>
      <c r="E238" s="110" t="str">
        <f t="shared" si="15"/>
        <v>--</v>
      </c>
      <c r="F238" s="138" t="str">
        <f>IF(ROW(E238)-5&lt;='Basisgegevens+Uitleg'!$C$2,F237+1,"--")</f>
        <v>--</v>
      </c>
      <c r="G238" s="86"/>
      <c r="H238" s="82"/>
      <c r="I238" s="82"/>
      <c r="J238" s="87"/>
      <c r="K238" s="108"/>
      <c r="L238" s="18" t="str">
        <f>IF(ISERROR(VLOOKUP($F238,'Speciale dagen&amp;Activiteiten'!$A$3:$A$100,1,FALSE))=TRUE,"",VLOOKUP($F238,'Speciale dagen&amp;Activiteiten'!$A$3:$B$100,2,FALSE))</f>
        <v/>
      </c>
      <c r="M238" s="14" t="str">
        <f>IF(ISERROR(VLOOKUP(CONCATENATE(DAY($F238),"-",MONTH($F238)),Verjaardagen!$C$2:$C$101,1,FALSE))=TRUE,"",VLOOKUP(CONCATENATE(DAY($F238),"-",MONTH($F238)),Verjaardagen!$C$2:$E$101,3,FALSE))</f>
        <v/>
      </c>
      <c r="N238" s="15" t="str">
        <f>IF(ISERROR(VLOOKUP(F238,'School(vakanties)&amp;Activiteiten'!A$4:A$102,1,FALSE)=TRUE),IF(ISERROR(VLOOKUP(F238,'School(vakanties)&amp;Activiteiten'!B$4:B$102,1,FALSE)=TRUE),IF(O238&gt;0,N237,""),VLOOKUP(F238,'School(vakanties)&amp;Activiteiten'!B$4:C$102,2,FALSE)),VLOOKUP(F238,'School(vakanties)&amp;Activiteiten'!A$4:C$102,3,FALSE))</f>
        <v/>
      </c>
      <c r="O238" s="16">
        <f>IF(ISERROR(VLOOKUP(F238,'School(vakanties)&amp;Activiteiten'!A$4:A$102,1,FALSE)=TRUE),IF(AND(O237&gt;0,O237&lt;999),O237-1,0),VLOOKUP(F238,'School(vakanties)&amp;Activiteiten'!A$4:D$102,4,FALSE))</f>
        <v>0</v>
      </c>
    </row>
    <row r="239" spans="1:15" x14ac:dyDescent="0.25">
      <c r="A239" s="183" t="str">
        <f t="shared" si="12"/>
        <v>--</v>
      </c>
      <c r="B239" s="110" t="str">
        <f t="shared" si="13"/>
        <v>--</v>
      </c>
      <c r="C239" s="179" t="str">
        <f>IF(F239="--","--",IF(ISEVEN(B239)=TRUE,SUBSTITUTE(LEFT(VLOOKUP(E239,'Basisgegevens+Uitleg'!$B$19:$D$25,3,),1),0,"--"),SUBSTITUTE(LEFT(VLOOKUP(E239,'Basisgegevens+Uitleg'!$B$19:$C$25,2,),1),0,"--")))</f>
        <v>--</v>
      </c>
      <c r="D239" s="124" t="str">
        <f t="shared" si="14"/>
        <v>--</v>
      </c>
      <c r="E239" s="110" t="str">
        <f t="shared" si="15"/>
        <v>--</v>
      </c>
      <c r="F239" s="138" t="str">
        <f>IF(ROW(E239)-5&lt;='Basisgegevens+Uitleg'!$C$2,F238+1,"--")</f>
        <v>--</v>
      </c>
      <c r="G239" s="86"/>
      <c r="H239" s="82"/>
      <c r="I239" s="82"/>
      <c r="J239" s="87"/>
      <c r="K239" s="108"/>
      <c r="L239" s="18" t="str">
        <f>IF(ISERROR(VLOOKUP($F239,'Speciale dagen&amp;Activiteiten'!$A$3:$A$100,1,FALSE))=TRUE,"",VLOOKUP($F239,'Speciale dagen&amp;Activiteiten'!$A$3:$B$100,2,FALSE))</f>
        <v/>
      </c>
      <c r="M239" s="14" t="str">
        <f>IF(ISERROR(VLOOKUP(CONCATENATE(DAY($F239),"-",MONTH($F239)),Verjaardagen!$C$2:$C$101,1,FALSE))=TRUE,"",VLOOKUP(CONCATENATE(DAY($F239),"-",MONTH($F239)),Verjaardagen!$C$2:$E$101,3,FALSE))</f>
        <v/>
      </c>
      <c r="N239" s="15" t="str">
        <f>IF(ISERROR(VLOOKUP(F239,'School(vakanties)&amp;Activiteiten'!A$4:A$102,1,FALSE)=TRUE),IF(ISERROR(VLOOKUP(F239,'School(vakanties)&amp;Activiteiten'!B$4:B$102,1,FALSE)=TRUE),IF(O239&gt;0,N238,""),VLOOKUP(F239,'School(vakanties)&amp;Activiteiten'!B$4:C$102,2,FALSE)),VLOOKUP(F239,'School(vakanties)&amp;Activiteiten'!A$4:C$102,3,FALSE))</f>
        <v/>
      </c>
      <c r="O239" s="16">
        <f>IF(ISERROR(VLOOKUP(F239,'School(vakanties)&amp;Activiteiten'!A$4:A$102,1,FALSE)=TRUE),IF(AND(O238&gt;0,O238&lt;999),O238-1,0),VLOOKUP(F239,'School(vakanties)&amp;Activiteiten'!A$4:D$102,4,FALSE))</f>
        <v>0</v>
      </c>
    </row>
    <row r="240" spans="1:15" x14ac:dyDescent="0.25">
      <c r="A240" s="183" t="str">
        <f t="shared" si="12"/>
        <v>--</v>
      </c>
      <c r="B240" s="110" t="str">
        <f t="shared" si="13"/>
        <v>--</v>
      </c>
      <c r="C240" s="179" t="str">
        <f>IF(F240="--","--",IF(ISEVEN(B240)=TRUE,SUBSTITUTE(LEFT(VLOOKUP(E240,'Basisgegevens+Uitleg'!$B$19:$D$25,3,),1),0,"--"),SUBSTITUTE(LEFT(VLOOKUP(E240,'Basisgegevens+Uitleg'!$B$19:$C$25,2,),1),0,"--")))</f>
        <v>--</v>
      </c>
      <c r="D240" s="124" t="str">
        <f t="shared" si="14"/>
        <v>--</v>
      </c>
      <c r="E240" s="110" t="str">
        <f t="shared" si="15"/>
        <v>--</v>
      </c>
      <c r="F240" s="138" t="str">
        <f>IF(ROW(E240)-5&lt;='Basisgegevens+Uitleg'!$C$2,F239+1,"--")</f>
        <v>--</v>
      </c>
      <c r="G240" s="86"/>
      <c r="H240" s="82"/>
      <c r="I240" s="82"/>
      <c r="J240" s="87"/>
      <c r="K240" s="108"/>
      <c r="L240" s="18" t="str">
        <f>IF(ISERROR(VLOOKUP($F240,'Speciale dagen&amp;Activiteiten'!$A$3:$A$100,1,FALSE))=TRUE,"",VLOOKUP($F240,'Speciale dagen&amp;Activiteiten'!$A$3:$B$100,2,FALSE))</f>
        <v/>
      </c>
      <c r="M240" s="14" t="str">
        <f>IF(ISERROR(VLOOKUP(CONCATENATE(DAY($F240),"-",MONTH($F240)),Verjaardagen!$C$2:$C$101,1,FALSE))=TRUE,"",VLOOKUP(CONCATENATE(DAY($F240),"-",MONTH($F240)),Verjaardagen!$C$2:$E$101,3,FALSE))</f>
        <v/>
      </c>
      <c r="N240" s="15" t="str">
        <f>IF(ISERROR(VLOOKUP(F240,'School(vakanties)&amp;Activiteiten'!A$4:A$102,1,FALSE)=TRUE),IF(ISERROR(VLOOKUP(F240,'School(vakanties)&amp;Activiteiten'!B$4:B$102,1,FALSE)=TRUE),IF(O240&gt;0,N239,""),VLOOKUP(F240,'School(vakanties)&amp;Activiteiten'!B$4:C$102,2,FALSE)),VLOOKUP(F240,'School(vakanties)&amp;Activiteiten'!A$4:C$102,3,FALSE))</f>
        <v/>
      </c>
      <c r="O240" s="16">
        <f>IF(ISERROR(VLOOKUP(F240,'School(vakanties)&amp;Activiteiten'!A$4:A$102,1,FALSE)=TRUE),IF(AND(O239&gt;0,O239&lt;999),O239-1,0),VLOOKUP(F240,'School(vakanties)&amp;Activiteiten'!A$4:D$102,4,FALSE))</f>
        <v>0</v>
      </c>
    </row>
    <row r="241" spans="1:15" x14ac:dyDescent="0.25">
      <c r="A241" s="183" t="str">
        <f t="shared" si="12"/>
        <v>--</v>
      </c>
      <c r="B241" s="110" t="str">
        <f t="shared" si="13"/>
        <v>--</v>
      </c>
      <c r="C241" s="179" t="str">
        <f>IF(F241="--","--",IF(ISEVEN(B241)=TRUE,SUBSTITUTE(LEFT(VLOOKUP(E241,'Basisgegevens+Uitleg'!$B$19:$D$25,3,),1),0,"--"),SUBSTITUTE(LEFT(VLOOKUP(E241,'Basisgegevens+Uitleg'!$B$19:$C$25,2,),1),0,"--")))</f>
        <v>--</v>
      </c>
      <c r="D241" s="124" t="str">
        <f t="shared" si="14"/>
        <v>--</v>
      </c>
      <c r="E241" s="110" t="str">
        <f t="shared" si="15"/>
        <v>--</v>
      </c>
      <c r="F241" s="138" t="str">
        <f>IF(ROW(E241)-5&lt;='Basisgegevens+Uitleg'!$C$2,F240+1,"--")</f>
        <v>--</v>
      </c>
      <c r="G241" s="86"/>
      <c r="H241" s="82"/>
      <c r="I241" s="82"/>
      <c r="J241" s="87"/>
      <c r="K241" s="108"/>
      <c r="L241" s="18" t="str">
        <f>IF(ISERROR(VLOOKUP($F241,'Speciale dagen&amp;Activiteiten'!$A$3:$A$100,1,FALSE))=TRUE,"",VLOOKUP($F241,'Speciale dagen&amp;Activiteiten'!$A$3:$B$100,2,FALSE))</f>
        <v/>
      </c>
      <c r="M241" s="14" t="str">
        <f>IF(ISERROR(VLOOKUP(CONCATENATE(DAY($F241),"-",MONTH($F241)),Verjaardagen!$C$2:$C$101,1,FALSE))=TRUE,"",VLOOKUP(CONCATENATE(DAY($F241),"-",MONTH($F241)),Verjaardagen!$C$2:$E$101,3,FALSE))</f>
        <v/>
      </c>
      <c r="N241" s="15" t="str">
        <f>IF(ISERROR(VLOOKUP(F241,'School(vakanties)&amp;Activiteiten'!A$4:A$102,1,FALSE)=TRUE),IF(ISERROR(VLOOKUP(F241,'School(vakanties)&amp;Activiteiten'!B$4:B$102,1,FALSE)=TRUE),IF(O241&gt;0,N240,""),VLOOKUP(F241,'School(vakanties)&amp;Activiteiten'!B$4:C$102,2,FALSE)),VLOOKUP(F241,'School(vakanties)&amp;Activiteiten'!A$4:C$102,3,FALSE))</f>
        <v/>
      </c>
      <c r="O241" s="16">
        <f>IF(ISERROR(VLOOKUP(F241,'School(vakanties)&amp;Activiteiten'!A$4:A$102,1,FALSE)=TRUE),IF(AND(O240&gt;0,O240&lt;999),O240-1,0),VLOOKUP(F241,'School(vakanties)&amp;Activiteiten'!A$4:D$102,4,FALSE))</f>
        <v>0</v>
      </c>
    </row>
    <row r="242" spans="1:15" x14ac:dyDescent="0.25">
      <c r="A242" s="183" t="str">
        <f t="shared" si="12"/>
        <v>--</v>
      </c>
      <c r="B242" s="110" t="str">
        <f t="shared" si="13"/>
        <v>--</v>
      </c>
      <c r="C242" s="179" t="str">
        <f>IF(F242="--","--",IF(ISEVEN(B242)=TRUE,SUBSTITUTE(LEFT(VLOOKUP(E242,'Basisgegevens+Uitleg'!$B$19:$D$25,3,),1),0,"--"),SUBSTITUTE(LEFT(VLOOKUP(E242,'Basisgegevens+Uitleg'!$B$19:$C$25,2,),1),0,"--")))</f>
        <v>--</v>
      </c>
      <c r="D242" s="124" t="str">
        <f t="shared" si="14"/>
        <v>--</v>
      </c>
      <c r="E242" s="110" t="str">
        <f t="shared" si="15"/>
        <v>--</v>
      </c>
      <c r="F242" s="138" t="str">
        <f>IF(ROW(E242)-5&lt;='Basisgegevens+Uitleg'!$C$2,F241+1,"--")</f>
        <v>--</v>
      </c>
      <c r="G242" s="86"/>
      <c r="H242" s="82"/>
      <c r="I242" s="82"/>
      <c r="J242" s="87"/>
      <c r="K242" s="108"/>
      <c r="L242" s="18" t="str">
        <f>IF(ISERROR(VLOOKUP($F242,'Speciale dagen&amp;Activiteiten'!$A$3:$A$100,1,FALSE))=TRUE,"",VLOOKUP($F242,'Speciale dagen&amp;Activiteiten'!$A$3:$B$100,2,FALSE))</f>
        <v/>
      </c>
      <c r="M242" s="14" t="str">
        <f>IF(ISERROR(VLOOKUP(CONCATENATE(DAY($F242),"-",MONTH($F242)),Verjaardagen!$C$2:$C$101,1,FALSE))=TRUE,"",VLOOKUP(CONCATENATE(DAY($F242),"-",MONTH($F242)),Verjaardagen!$C$2:$E$101,3,FALSE))</f>
        <v/>
      </c>
      <c r="N242" s="15" t="str">
        <f>IF(ISERROR(VLOOKUP(F242,'School(vakanties)&amp;Activiteiten'!A$4:A$102,1,FALSE)=TRUE),IF(ISERROR(VLOOKUP(F242,'School(vakanties)&amp;Activiteiten'!B$4:B$102,1,FALSE)=TRUE),IF(O242&gt;0,N241,""),VLOOKUP(F242,'School(vakanties)&amp;Activiteiten'!B$4:C$102,2,FALSE)),VLOOKUP(F242,'School(vakanties)&amp;Activiteiten'!A$4:C$102,3,FALSE))</f>
        <v/>
      </c>
      <c r="O242" s="16">
        <f>IF(ISERROR(VLOOKUP(F242,'School(vakanties)&amp;Activiteiten'!A$4:A$102,1,FALSE)=TRUE),IF(AND(O241&gt;0,O241&lt;999),O241-1,0),VLOOKUP(F242,'School(vakanties)&amp;Activiteiten'!A$4:D$102,4,FALSE))</f>
        <v>0</v>
      </c>
    </row>
    <row r="243" spans="1:15" x14ac:dyDescent="0.25">
      <c r="A243" s="183" t="str">
        <f t="shared" si="12"/>
        <v>--</v>
      </c>
      <c r="B243" s="110" t="str">
        <f t="shared" si="13"/>
        <v>--</v>
      </c>
      <c r="C243" s="179" t="str">
        <f>IF(F243="--","--",IF(ISEVEN(B243)=TRUE,SUBSTITUTE(LEFT(VLOOKUP(E243,'Basisgegevens+Uitleg'!$B$19:$D$25,3,),1),0,"--"),SUBSTITUTE(LEFT(VLOOKUP(E243,'Basisgegevens+Uitleg'!$B$19:$C$25,2,),1),0,"--")))</f>
        <v>--</v>
      </c>
      <c r="D243" s="124" t="str">
        <f t="shared" si="14"/>
        <v>--</v>
      </c>
      <c r="E243" s="110" t="str">
        <f t="shared" si="15"/>
        <v>--</v>
      </c>
      <c r="F243" s="138" t="str">
        <f>IF(ROW(E243)-5&lt;='Basisgegevens+Uitleg'!$C$2,F242+1,"--")</f>
        <v>--</v>
      </c>
      <c r="G243" s="86"/>
      <c r="H243" s="82"/>
      <c r="I243" s="82"/>
      <c r="J243" s="87"/>
      <c r="K243" s="108"/>
      <c r="L243" s="18" t="str">
        <f>IF(ISERROR(VLOOKUP($F243,'Speciale dagen&amp;Activiteiten'!$A$3:$A$100,1,FALSE))=TRUE,"",VLOOKUP($F243,'Speciale dagen&amp;Activiteiten'!$A$3:$B$100,2,FALSE))</f>
        <v/>
      </c>
      <c r="M243" s="14" t="str">
        <f>IF(ISERROR(VLOOKUP(CONCATENATE(DAY($F243),"-",MONTH($F243)),Verjaardagen!$C$2:$C$101,1,FALSE))=TRUE,"",VLOOKUP(CONCATENATE(DAY($F243),"-",MONTH($F243)),Verjaardagen!$C$2:$E$101,3,FALSE))</f>
        <v/>
      </c>
      <c r="N243" s="15" t="str">
        <f>IF(ISERROR(VLOOKUP(F243,'School(vakanties)&amp;Activiteiten'!A$4:A$102,1,FALSE)=TRUE),IF(ISERROR(VLOOKUP(F243,'School(vakanties)&amp;Activiteiten'!B$4:B$102,1,FALSE)=TRUE),IF(O243&gt;0,N242,""),VLOOKUP(F243,'School(vakanties)&amp;Activiteiten'!B$4:C$102,2,FALSE)),VLOOKUP(F243,'School(vakanties)&amp;Activiteiten'!A$4:C$102,3,FALSE))</f>
        <v/>
      </c>
      <c r="O243" s="16">
        <f>IF(ISERROR(VLOOKUP(F243,'School(vakanties)&amp;Activiteiten'!A$4:A$102,1,FALSE)=TRUE),IF(AND(O242&gt;0,O242&lt;999),O242-1,0),VLOOKUP(F243,'School(vakanties)&amp;Activiteiten'!A$4:D$102,4,FALSE))</f>
        <v>0</v>
      </c>
    </row>
    <row r="244" spans="1:15" x14ac:dyDescent="0.25">
      <c r="A244" s="183" t="str">
        <f t="shared" si="12"/>
        <v>--</v>
      </c>
      <c r="B244" s="110" t="str">
        <f t="shared" si="13"/>
        <v>--</v>
      </c>
      <c r="C244" s="179" t="str">
        <f>IF(F244="--","--",IF(ISEVEN(B244)=TRUE,SUBSTITUTE(LEFT(VLOOKUP(E244,'Basisgegevens+Uitleg'!$B$19:$D$25,3,),1),0,"--"),SUBSTITUTE(LEFT(VLOOKUP(E244,'Basisgegevens+Uitleg'!$B$19:$C$25,2,),1),0,"--")))</f>
        <v>--</v>
      </c>
      <c r="D244" s="124" t="str">
        <f t="shared" si="14"/>
        <v>--</v>
      </c>
      <c r="E244" s="110" t="str">
        <f t="shared" si="15"/>
        <v>--</v>
      </c>
      <c r="F244" s="138" t="str">
        <f>IF(ROW(E244)-5&lt;='Basisgegevens+Uitleg'!$C$2,F243+1,"--")</f>
        <v>--</v>
      </c>
      <c r="G244" s="86"/>
      <c r="H244" s="82"/>
      <c r="I244" s="82"/>
      <c r="J244" s="87"/>
      <c r="K244" s="108"/>
      <c r="L244" s="18" t="str">
        <f>IF(ISERROR(VLOOKUP($F244,'Speciale dagen&amp;Activiteiten'!$A$3:$A$100,1,FALSE))=TRUE,"",VLOOKUP($F244,'Speciale dagen&amp;Activiteiten'!$A$3:$B$100,2,FALSE))</f>
        <v/>
      </c>
      <c r="M244" s="14" t="str">
        <f>IF(ISERROR(VLOOKUP(CONCATENATE(DAY($F244),"-",MONTH($F244)),Verjaardagen!$C$2:$C$101,1,FALSE))=TRUE,"",VLOOKUP(CONCATENATE(DAY($F244),"-",MONTH($F244)),Verjaardagen!$C$2:$E$101,3,FALSE))</f>
        <v/>
      </c>
      <c r="N244" s="15" t="str">
        <f>IF(ISERROR(VLOOKUP(F244,'School(vakanties)&amp;Activiteiten'!A$4:A$102,1,FALSE)=TRUE),IF(ISERROR(VLOOKUP(F244,'School(vakanties)&amp;Activiteiten'!B$4:B$102,1,FALSE)=TRUE),IF(O244&gt;0,N243,""),VLOOKUP(F244,'School(vakanties)&amp;Activiteiten'!B$4:C$102,2,FALSE)),VLOOKUP(F244,'School(vakanties)&amp;Activiteiten'!A$4:C$102,3,FALSE))</f>
        <v/>
      </c>
      <c r="O244" s="16">
        <f>IF(ISERROR(VLOOKUP(F244,'School(vakanties)&amp;Activiteiten'!A$4:A$102,1,FALSE)=TRUE),IF(AND(O243&gt;0,O243&lt;999),O243-1,0),VLOOKUP(F244,'School(vakanties)&amp;Activiteiten'!A$4:D$102,4,FALSE))</f>
        <v>0</v>
      </c>
    </row>
    <row r="245" spans="1:15" x14ac:dyDescent="0.25">
      <c r="A245" s="183" t="str">
        <f t="shared" si="12"/>
        <v>--</v>
      </c>
      <c r="B245" s="110" t="str">
        <f t="shared" si="13"/>
        <v>--</v>
      </c>
      <c r="C245" s="179" t="str">
        <f>IF(F245="--","--",IF(ISEVEN(B245)=TRUE,SUBSTITUTE(LEFT(VLOOKUP(E245,'Basisgegevens+Uitleg'!$B$19:$D$25,3,),1),0,"--"),SUBSTITUTE(LEFT(VLOOKUP(E245,'Basisgegevens+Uitleg'!$B$19:$C$25,2,),1),0,"--")))</f>
        <v>--</v>
      </c>
      <c r="D245" s="124" t="str">
        <f t="shared" si="14"/>
        <v>--</v>
      </c>
      <c r="E245" s="110" t="str">
        <f t="shared" si="15"/>
        <v>--</v>
      </c>
      <c r="F245" s="138" t="str">
        <f>IF(ROW(E245)-5&lt;='Basisgegevens+Uitleg'!$C$2,F244+1,"--")</f>
        <v>--</v>
      </c>
      <c r="G245" s="86"/>
      <c r="H245" s="82"/>
      <c r="I245" s="82"/>
      <c r="J245" s="87"/>
      <c r="K245" s="108"/>
      <c r="L245" s="18" t="str">
        <f>IF(ISERROR(VLOOKUP($F245,'Speciale dagen&amp;Activiteiten'!$A$3:$A$100,1,FALSE))=TRUE,"",VLOOKUP($F245,'Speciale dagen&amp;Activiteiten'!$A$3:$B$100,2,FALSE))</f>
        <v/>
      </c>
      <c r="M245" s="14" t="str">
        <f>IF(ISERROR(VLOOKUP(CONCATENATE(DAY($F245),"-",MONTH($F245)),Verjaardagen!$C$2:$C$101,1,FALSE))=TRUE,"",VLOOKUP(CONCATENATE(DAY($F245),"-",MONTH($F245)),Verjaardagen!$C$2:$E$101,3,FALSE))</f>
        <v/>
      </c>
      <c r="N245" s="15" t="str">
        <f>IF(ISERROR(VLOOKUP(F245,'School(vakanties)&amp;Activiteiten'!A$4:A$102,1,FALSE)=TRUE),IF(ISERROR(VLOOKUP(F245,'School(vakanties)&amp;Activiteiten'!B$4:B$102,1,FALSE)=TRUE),IF(O245&gt;0,N244,""),VLOOKUP(F245,'School(vakanties)&amp;Activiteiten'!B$4:C$102,2,FALSE)),VLOOKUP(F245,'School(vakanties)&amp;Activiteiten'!A$4:C$102,3,FALSE))</f>
        <v/>
      </c>
      <c r="O245" s="16">
        <f>IF(ISERROR(VLOOKUP(F245,'School(vakanties)&amp;Activiteiten'!A$4:A$102,1,FALSE)=TRUE),IF(AND(O244&gt;0,O244&lt;999),O244-1,0),VLOOKUP(F245,'School(vakanties)&amp;Activiteiten'!A$4:D$102,4,FALSE))</f>
        <v>0</v>
      </c>
    </row>
    <row r="246" spans="1:15" x14ac:dyDescent="0.25">
      <c r="A246" s="183" t="str">
        <f t="shared" si="12"/>
        <v>--</v>
      </c>
      <c r="B246" s="110" t="str">
        <f t="shared" si="13"/>
        <v>--</v>
      </c>
      <c r="C246" s="179" t="str">
        <f>IF(F246="--","--",IF(ISEVEN(B246)=TRUE,SUBSTITUTE(LEFT(VLOOKUP(E246,'Basisgegevens+Uitleg'!$B$19:$D$25,3,),1),0,"--"),SUBSTITUTE(LEFT(VLOOKUP(E246,'Basisgegevens+Uitleg'!$B$19:$C$25,2,),1),0,"--")))</f>
        <v>--</v>
      </c>
      <c r="D246" s="124" t="str">
        <f t="shared" si="14"/>
        <v>--</v>
      </c>
      <c r="E246" s="110" t="str">
        <f t="shared" si="15"/>
        <v>--</v>
      </c>
      <c r="F246" s="138" t="str">
        <f>IF(ROW(E246)-5&lt;='Basisgegevens+Uitleg'!$C$2,F245+1,"--")</f>
        <v>--</v>
      </c>
      <c r="G246" s="86"/>
      <c r="H246" s="82"/>
      <c r="I246" s="82"/>
      <c r="J246" s="87"/>
      <c r="K246" s="108"/>
      <c r="L246" s="18" t="str">
        <f>IF(ISERROR(VLOOKUP($F246,'Speciale dagen&amp;Activiteiten'!$A$3:$A$100,1,FALSE))=TRUE,"",VLOOKUP($F246,'Speciale dagen&amp;Activiteiten'!$A$3:$B$100,2,FALSE))</f>
        <v/>
      </c>
      <c r="M246" s="14" t="str">
        <f>IF(ISERROR(VLOOKUP(CONCATENATE(DAY($F246),"-",MONTH($F246)),Verjaardagen!$C$2:$C$101,1,FALSE))=TRUE,"",VLOOKUP(CONCATENATE(DAY($F246),"-",MONTH($F246)),Verjaardagen!$C$2:$E$101,3,FALSE))</f>
        <v/>
      </c>
      <c r="N246" s="15" t="str">
        <f>IF(ISERROR(VLOOKUP(F246,'School(vakanties)&amp;Activiteiten'!A$4:A$102,1,FALSE)=TRUE),IF(ISERROR(VLOOKUP(F246,'School(vakanties)&amp;Activiteiten'!B$4:B$102,1,FALSE)=TRUE),IF(O246&gt;0,N245,""),VLOOKUP(F246,'School(vakanties)&amp;Activiteiten'!B$4:C$102,2,FALSE)),VLOOKUP(F246,'School(vakanties)&amp;Activiteiten'!A$4:C$102,3,FALSE))</f>
        <v/>
      </c>
      <c r="O246" s="16">
        <f>IF(ISERROR(VLOOKUP(F246,'School(vakanties)&amp;Activiteiten'!A$4:A$102,1,FALSE)=TRUE),IF(AND(O245&gt;0,O245&lt;999),O245-1,0),VLOOKUP(F246,'School(vakanties)&amp;Activiteiten'!A$4:D$102,4,FALSE))</f>
        <v>0</v>
      </c>
    </row>
    <row r="247" spans="1:15" x14ac:dyDescent="0.25">
      <c r="A247" s="183" t="str">
        <f t="shared" si="12"/>
        <v>--</v>
      </c>
      <c r="B247" s="110" t="str">
        <f t="shared" si="13"/>
        <v>--</v>
      </c>
      <c r="C247" s="179" t="str">
        <f>IF(F247="--","--",IF(ISEVEN(B247)=TRUE,SUBSTITUTE(LEFT(VLOOKUP(E247,'Basisgegevens+Uitleg'!$B$19:$D$25,3,),1),0,"--"),SUBSTITUTE(LEFT(VLOOKUP(E247,'Basisgegevens+Uitleg'!$B$19:$C$25,2,),1),0,"--")))</f>
        <v>--</v>
      </c>
      <c r="D247" s="124" t="str">
        <f t="shared" si="14"/>
        <v>--</v>
      </c>
      <c r="E247" s="110" t="str">
        <f t="shared" si="15"/>
        <v>--</v>
      </c>
      <c r="F247" s="138" t="str">
        <f>IF(ROW(E247)-5&lt;='Basisgegevens+Uitleg'!$C$2,F246+1,"--")</f>
        <v>--</v>
      </c>
      <c r="G247" s="86"/>
      <c r="H247" s="82"/>
      <c r="I247" s="82"/>
      <c r="J247" s="87"/>
      <c r="K247" s="108"/>
      <c r="L247" s="18" t="str">
        <f>IF(ISERROR(VLOOKUP($F247,'Speciale dagen&amp;Activiteiten'!$A$3:$A$100,1,FALSE))=TRUE,"",VLOOKUP($F247,'Speciale dagen&amp;Activiteiten'!$A$3:$B$100,2,FALSE))</f>
        <v/>
      </c>
      <c r="M247" s="14" t="str">
        <f>IF(ISERROR(VLOOKUP(CONCATENATE(DAY($F247),"-",MONTH($F247)),Verjaardagen!$C$2:$C$101,1,FALSE))=TRUE,"",VLOOKUP(CONCATENATE(DAY($F247),"-",MONTH($F247)),Verjaardagen!$C$2:$E$101,3,FALSE))</f>
        <v/>
      </c>
      <c r="N247" s="15" t="str">
        <f>IF(ISERROR(VLOOKUP(F247,'School(vakanties)&amp;Activiteiten'!A$4:A$102,1,FALSE)=TRUE),IF(ISERROR(VLOOKUP(F247,'School(vakanties)&amp;Activiteiten'!B$4:B$102,1,FALSE)=TRUE),IF(O247&gt;0,N246,""),VLOOKUP(F247,'School(vakanties)&amp;Activiteiten'!B$4:C$102,2,FALSE)),VLOOKUP(F247,'School(vakanties)&amp;Activiteiten'!A$4:C$102,3,FALSE))</f>
        <v/>
      </c>
      <c r="O247" s="16">
        <f>IF(ISERROR(VLOOKUP(F247,'School(vakanties)&amp;Activiteiten'!A$4:A$102,1,FALSE)=TRUE),IF(AND(O246&gt;0,O246&lt;999),O246-1,0),VLOOKUP(F247,'School(vakanties)&amp;Activiteiten'!A$4:D$102,4,FALSE))</f>
        <v>0</v>
      </c>
    </row>
    <row r="248" spans="1:15" x14ac:dyDescent="0.25">
      <c r="A248" s="183" t="str">
        <f t="shared" si="12"/>
        <v>--</v>
      </c>
      <c r="B248" s="110" t="str">
        <f t="shared" si="13"/>
        <v>--</v>
      </c>
      <c r="C248" s="179" t="str">
        <f>IF(F248="--","--",IF(ISEVEN(B248)=TRUE,SUBSTITUTE(LEFT(VLOOKUP(E248,'Basisgegevens+Uitleg'!$B$19:$D$25,3,),1),0,"--"),SUBSTITUTE(LEFT(VLOOKUP(E248,'Basisgegevens+Uitleg'!$B$19:$C$25,2,),1),0,"--")))</f>
        <v>--</v>
      </c>
      <c r="D248" s="124" t="str">
        <f t="shared" si="14"/>
        <v>--</v>
      </c>
      <c r="E248" s="110" t="str">
        <f t="shared" si="15"/>
        <v>--</v>
      </c>
      <c r="F248" s="138" t="str">
        <f>IF(ROW(E248)-5&lt;='Basisgegevens+Uitleg'!$C$2,F247+1,"--")</f>
        <v>--</v>
      </c>
      <c r="G248" s="86"/>
      <c r="H248" s="82"/>
      <c r="I248" s="82"/>
      <c r="J248" s="87"/>
      <c r="K248" s="108"/>
      <c r="L248" s="18" t="str">
        <f>IF(ISERROR(VLOOKUP($F248,'Speciale dagen&amp;Activiteiten'!$A$3:$A$100,1,FALSE))=TRUE,"",VLOOKUP($F248,'Speciale dagen&amp;Activiteiten'!$A$3:$B$100,2,FALSE))</f>
        <v/>
      </c>
      <c r="M248" s="14" t="str">
        <f>IF(ISERROR(VLOOKUP(CONCATENATE(DAY($F248),"-",MONTH($F248)),Verjaardagen!$C$2:$C$101,1,FALSE))=TRUE,"",VLOOKUP(CONCATENATE(DAY($F248),"-",MONTH($F248)),Verjaardagen!$C$2:$E$101,3,FALSE))</f>
        <v/>
      </c>
      <c r="N248" s="15" t="str">
        <f>IF(ISERROR(VLOOKUP(F248,'School(vakanties)&amp;Activiteiten'!A$4:A$102,1,FALSE)=TRUE),IF(ISERROR(VLOOKUP(F248,'School(vakanties)&amp;Activiteiten'!B$4:B$102,1,FALSE)=TRUE),IF(O248&gt;0,N247,""),VLOOKUP(F248,'School(vakanties)&amp;Activiteiten'!B$4:C$102,2,FALSE)),VLOOKUP(F248,'School(vakanties)&amp;Activiteiten'!A$4:C$102,3,FALSE))</f>
        <v/>
      </c>
      <c r="O248" s="16">
        <f>IF(ISERROR(VLOOKUP(F248,'School(vakanties)&amp;Activiteiten'!A$4:A$102,1,FALSE)=TRUE),IF(AND(O247&gt;0,O247&lt;999),O247-1,0),VLOOKUP(F248,'School(vakanties)&amp;Activiteiten'!A$4:D$102,4,FALSE))</f>
        <v>0</v>
      </c>
    </row>
    <row r="249" spans="1:15" x14ac:dyDescent="0.25">
      <c r="A249" s="183" t="str">
        <f t="shared" si="12"/>
        <v>--</v>
      </c>
      <c r="B249" s="110" t="str">
        <f t="shared" si="13"/>
        <v>--</v>
      </c>
      <c r="C249" s="179" t="str">
        <f>IF(F249="--","--",IF(ISEVEN(B249)=TRUE,SUBSTITUTE(LEFT(VLOOKUP(E249,'Basisgegevens+Uitleg'!$B$19:$D$25,3,),1),0,"--"),SUBSTITUTE(LEFT(VLOOKUP(E249,'Basisgegevens+Uitleg'!$B$19:$C$25,2,),1),0,"--")))</f>
        <v>--</v>
      </c>
      <c r="D249" s="124" t="str">
        <f t="shared" si="14"/>
        <v>--</v>
      </c>
      <c r="E249" s="110" t="str">
        <f t="shared" si="15"/>
        <v>--</v>
      </c>
      <c r="F249" s="138" t="str">
        <f>IF(ROW(E249)-5&lt;='Basisgegevens+Uitleg'!$C$2,F248+1,"--")</f>
        <v>--</v>
      </c>
      <c r="G249" s="86"/>
      <c r="H249" s="82"/>
      <c r="I249" s="82"/>
      <c r="J249" s="87"/>
      <c r="K249" s="108"/>
      <c r="L249" s="18" t="str">
        <f>IF(ISERROR(VLOOKUP($F249,'Speciale dagen&amp;Activiteiten'!$A$3:$A$100,1,FALSE))=TRUE,"",VLOOKUP($F249,'Speciale dagen&amp;Activiteiten'!$A$3:$B$100,2,FALSE))</f>
        <v/>
      </c>
      <c r="M249" s="14" t="str">
        <f>IF(ISERROR(VLOOKUP(CONCATENATE(DAY($F249),"-",MONTH($F249)),Verjaardagen!$C$2:$C$101,1,FALSE))=TRUE,"",VLOOKUP(CONCATENATE(DAY($F249),"-",MONTH($F249)),Verjaardagen!$C$2:$E$101,3,FALSE))</f>
        <v/>
      </c>
      <c r="N249" s="15" t="str">
        <f>IF(ISERROR(VLOOKUP(F249,'School(vakanties)&amp;Activiteiten'!A$4:A$102,1,FALSE)=TRUE),IF(ISERROR(VLOOKUP(F249,'School(vakanties)&amp;Activiteiten'!B$4:B$102,1,FALSE)=TRUE),IF(O249&gt;0,N248,""),VLOOKUP(F249,'School(vakanties)&amp;Activiteiten'!B$4:C$102,2,FALSE)),VLOOKUP(F249,'School(vakanties)&amp;Activiteiten'!A$4:C$102,3,FALSE))</f>
        <v/>
      </c>
      <c r="O249" s="16">
        <f>IF(ISERROR(VLOOKUP(F249,'School(vakanties)&amp;Activiteiten'!A$4:A$102,1,FALSE)=TRUE),IF(AND(O248&gt;0,O248&lt;999),O248-1,0),VLOOKUP(F249,'School(vakanties)&amp;Activiteiten'!A$4:D$102,4,FALSE))</f>
        <v>0</v>
      </c>
    </row>
    <row r="250" spans="1:15" x14ac:dyDescent="0.25">
      <c r="A250" s="183" t="str">
        <f t="shared" si="12"/>
        <v>--</v>
      </c>
      <c r="B250" s="110" t="str">
        <f t="shared" si="13"/>
        <v>--</v>
      </c>
      <c r="C250" s="179" t="str">
        <f>IF(F250="--","--",IF(ISEVEN(B250)=TRUE,SUBSTITUTE(LEFT(VLOOKUP(E250,'Basisgegevens+Uitleg'!$B$19:$D$25,3,),1),0,"--"),SUBSTITUTE(LEFT(VLOOKUP(E250,'Basisgegevens+Uitleg'!$B$19:$C$25,2,),1),0,"--")))</f>
        <v>--</v>
      </c>
      <c r="D250" s="124" t="str">
        <f t="shared" si="14"/>
        <v>--</v>
      </c>
      <c r="E250" s="110" t="str">
        <f t="shared" si="15"/>
        <v>--</v>
      </c>
      <c r="F250" s="138" t="str">
        <f>IF(ROW(E250)-5&lt;='Basisgegevens+Uitleg'!$C$2,F249+1,"--")</f>
        <v>--</v>
      </c>
      <c r="G250" s="86"/>
      <c r="H250" s="82"/>
      <c r="I250" s="82"/>
      <c r="J250" s="87"/>
      <c r="K250" s="108"/>
      <c r="L250" s="18" t="str">
        <f>IF(ISERROR(VLOOKUP($F250,'Speciale dagen&amp;Activiteiten'!$A$3:$A$100,1,FALSE))=TRUE,"",VLOOKUP($F250,'Speciale dagen&amp;Activiteiten'!$A$3:$B$100,2,FALSE))</f>
        <v/>
      </c>
      <c r="M250" s="14" t="str">
        <f>IF(ISERROR(VLOOKUP(CONCATENATE(DAY($F250),"-",MONTH($F250)),Verjaardagen!$C$2:$C$101,1,FALSE))=TRUE,"",VLOOKUP(CONCATENATE(DAY($F250),"-",MONTH($F250)),Verjaardagen!$C$2:$E$101,3,FALSE))</f>
        <v/>
      </c>
      <c r="N250" s="15" t="str">
        <f>IF(ISERROR(VLOOKUP(F250,'School(vakanties)&amp;Activiteiten'!A$4:A$102,1,FALSE)=TRUE),IF(ISERROR(VLOOKUP(F250,'School(vakanties)&amp;Activiteiten'!B$4:B$102,1,FALSE)=TRUE),IF(O250&gt;0,N249,""),VLOOKUP(F250,'School(vakanties)&amp;Activiteiten'!B$4:C$102,2,FALSE)),VLOOKUP(F250,'School(vakanties)&amp;Activiteiten'!A$4:C$102,3,FALSE))</f>
        <v/>
      </c>
      <c r="O250" s="16">
        <f>IF(ISERROR(VLOOKUP(F250,'School(vakanties)&amp;Activiteiten'!A$4:A$102,1,FALSE)=TRUE),IF(AND(O249&gt;0,O249&lt;999),O249-1,0),VLOOKUP(F250,'School(vakanties)&amp;Activiteiten'!A$4:D$102,4,FALSE))</f>
        <v>0</v>
      </c>
    </row>
    <row r="251" spans="1:15" x14ac:dyDescent="0.25">
      <c r="A251" s="183" t="str">
        <f t="shared" si="12"/>
        <v>--</v>
      </c>
      <c r="B251" s="110" t="str">
        <f t="shared" si="13"/>
        <v>--</v>
      </c>
      <c r="C251" s="179" t="str">
        <f>IF(F251="--","--",IF(ISEVEN(B251)=TRUE,SUBSTITUTE(LEFT(VLOOKUP(E251,'Basisgegevens+Uitleg'!$B$19:$D$25,3,),1),0,"--"),SUBSTITUTE(LEFT(VLOOKUP(E251,'Basisgegevens+Uitleg'!$B$19:$C$25,2,),1),0,"--")))</f>
        <v>--</v>
      </c>
      <c r="D251" s="124" t="str">
        <f t="shared" si="14"/>
        <v>--</v>
      </c>
      <c r="E251" s="110" t="str">
        <f t="shared" si="15"/>
        <v>--</v>
      </c>
      <c r="F251" s="138" t="str">
        <f>IF(ROW(E251)-5&lt;='Basisgegevens+Uitleg'!$C$2,F250+1,"--")</f>
        <v>--</v>
      </c>
      <c r="G251" s="86"/>
      <c r="H251" s="82"/>
      <c r="I251" s="82"/>
      <c r="J251" s="87"/>
      <c r="K251" s="108"/>
      <c r="L251" s="18" t="str">
        <f>IF(ISERROR(VLOOKUP($F251,'Speciale dagen&amp;Activiteiten'!$A$3:$A$100,1,FALSE))=TRUE,"",VLOOKUP($F251,'Speciale dagen&amp;Activiteiten'!$A$3:$B$100,2,FALSE))</f>
        <v/>
      </c>
      <c r="M251" s="14" t="str">
        <f>IF(ISERROR(VLOOKUP(CONCATENATE(DAY($F251),"-",MONTH($F251)),Verjaardagen!$C$2:$C$101,1,FALSE))=TRUE,"",VLOOKUP(CONCATENATE(DAY($F251),"-",MONTH($F251)),Verjaardagen!$C$2:$E$101,3,FALSE))</f>
        <v/>
      </c>
      <c r="N251" s="15" t="str">
        <f>IF(ISERROR(VLOOKUP(F251,'School(vakanties)&amp;Activiteiten'!A$4:A$102,1,FALSE)=TRUE),IF(ISERROR(VLOOKUP(F251,'School(vakanties)&amp;Activiteiten'!B$4:B$102,1,FALSE)=TRUE),IF(O251&gt;0,N250,""),VLOOKUP(F251,'School(vakanties)&amp;Activiteiten'!B$4:C$102,2,FALSE)),VLOOKUP(F251,'School(vakanties)&amp;Activiteiten'!A$4:C$102,3,FALSE))</f>
        <v/>
      </c>
      <c r="O251" s="16">
        <f>IF(ISERROR(VLOOKUP(F251,'School(vakanties)&amp;Activiteiten'!A$4:A$102,1,FALSE)=TRUE),IF(AND(O250&gt;0,O250&lt;999),O250-1,0),VLOOKUP(F251,'School(vakanties)&amp;Activiteiten'!A$4:D$102,4,FALSE))</f>
        <v>0</v>
      </c>
    </row>
    <row r="252" spans="1:15" x14ac:dyDescent="0.25">
      <c r="A252" s="183" t="str">
        <f t="shared" si="12"/>
        <v>--</v>
      </c>
      <c r="B252" s="110" t="str">
        <f t="shared" si="13"/>
        <v>--</v>
      </c>
      <c r="C252" s="179" t="str">
        <f>IF(F252="--","--",IF(ISEVEN(B252)=TRUE,SUBSTITUTE(LEFT(VLOOKUP(E252,'Basisgegevens+Uitleg'!$B$19:$D$25,3,),1),0,"--"),SUBSTITUTE(LEFT(VLOOKUP(E252,'Basisgegevens+Uitleg'!$B$19:$C$25,2,),1),0,"--")))</f>
        <v>--</v>
      </c>
      <c r="D252" s="124" t="str">
        <f t="shared" si="14"/>
        <v>--</v>
      </c>
      <c r="E252" s="110" t="str">
        <f t="shared" si="15"/>
        <v>--</v>
      </c>
      <c r="F252" s="138" t="str">
        <f>IF(ROW(E252)-5&lt;='Basisgegevens+Uitleg'!$C$2,F251+1,"--")</f>
        <v>--</v>
      </c>
      <c r="G252" s="86"/>
      <c r="H252" s="82"/>
      <c r="I252" s="82"/>
      <c r="J252" s="87"/>
      <c r="K252" s="108"/>
      <c r="L252" s="18" t="str">
        <f>IF(ISERROR(VLOOKUP($F252,'Speciale dagen&amp;Activiteiten'!$A$3:$A$100,1,FALSE))=TRUE,"",VLOOKUP($F252,'Speciale dagen&amp;Activiteiten'!$A$3:$B$100,2,FALSE))</f>
        <v/>
      </c>
      <c r="M252" s="14" t="str">
        <f>IF(ISERROR(VLOOKUP(CONCATENATE(DAY($F252),"-",MONTH($F252)),Verjaardagen!$C$2:$C$101,1,FALSE))=TRUE,"",VLOOKUP(CONCATENATE(DAY($F252),"-",MONTH($F252)),Verjaardagen!$C$2:$E$101,3,FALSE))</f>
        <v/>
      </c>
      <c r="N252" s="15" t="str">
        <f>IF(ISERROR(VLOOKUP(F252,'School(vakanties)&amp;Activiteiten'!A$4:A$102,1,FALSE)=TRUE),IF(ISERROR(VLOOKUP(F252,'School(vakanties)&amp;Activiteiten'!B$4:B$102,1,FALSE)=TRUE),IF(O252&gt;0,N251,""),VLOOKUP(F252,'School(vakanties)&amp;Activiteiten'!B$4:C$102,2,FALSE)),VLOOKUP(F252,'School(vakanties)&amp;Activiteiten'!A$4:C$102,3,FALSE))</f>
        <v/>
      </c>
      <c r="O252" s="16">
        <f>IF(ISERROR(VLOOKUP(F252,'School(vakanties)&amp;Activiteiten'!A$4:A$102,1,FALSE)=TRUE),IF(AND(O251&gt;0,O251&lt;999),O251-1,0),VLOOKUP(F252,'School(vakanties)&amp;Activiteiten'!A$4:D$102,4,FALSE))</f>
        <v>0</v>
      </c>
    </row>
    <row r="253" spans="1:15" x14ac:dyDescent="0.25">
      <c r="A253" s="183" t="str">
        <f t="shared" si="12"/>
        <v>--</v>
      </c>
      <c r="B253" s="110" t="str">
        <f t="shared" si="13"/>
        <v>--</v>
      </c>
      <c r="C253" s="179" t="str">
        <f>IF(F253="--","--",IF(ISEVEN(B253)=TRUE,SUBSTITUTE(LEFT(VLOOKUP(E253,'Basisgegevens+Uitleg'!$B$19:$D$25,3,),1),0,"--"),SUBSTITUTE(LEFT(VLOOKUP(E253,'Basisgegevens+Uitleg'!$B$19:$C$25,2,),1),0,"--")))</f>
        <v>--</v>
      </c>
      <c r="D253" s="124" t="str">
        <f t="shared" si="14"/>
        <v>--</v>
      </c>
      <c r="E253" s="110" t="str">
        <f t="shared" si="15"/>
        <v>--</v>
      </c>
      <c r="F253" s="138" t="str">
        <f>IF(ROW(E253)-5&lt;='Basisgegevens+Uitleg'!$C$2,F252+1,"--")</f>
        <v>--</v>
      </c>
      <c r="G253" s="86"/>
      <c r="H253" s="82"/>
      <c r="I253" s="82"/>
      <c r="J253" s="87"/>
      <c r="K253" s="108"/>
      <c r="L253" s="18" t="str">
        <f>IF(ISERROR(VLOOKUP($F253,'Speciale dagen&amp;Activiteiten'!$A$3:$A$100,1,FALSE))=TRUE,"",VLOOKUP($F253,'Speciale dagen&amp;Activiteiten'!$A$3:$B$100,2,FALSE))</f>
        <v/>
      </c>
      <c r="M253" s="14" t="str">
        <f>IF(ISERROR(VLOOKUP(CONCATENATE(DAY($F253),"-",MONTH($F253)),Verjaardagen!$C$2:$C$101,1,FALSE))=TRUE,"",VLOOKUP(CONCATENATE(DAY($F253),"-",MONTH($F253)),Verjaardagen!$C$2:$E$101,3,FALSE))</f>
        <v/>
      </c>
      <c r="N253" s="15" t="str">
        <f>IF(ISERROR(VLOOKUP(F253,'School(vakanties)&amp;Activiteiten'!A$4:A$102,1,FALSE)=TRUE),IF(ISERROR(VLOOKUP(F253,'School(vakanties)&amp;Activiteiten'!B$4:B$102,1,FALSE)=TRUE),IF(O253&gt;0,N252,""),VLOOKUP(F253,'School(vakanties)&amp;Activiteiten'!B$4:C$102,2,FALSE)),VLOOKUP(F253,'School(vakanties)&amp;Activiteiten'!A$4:C$102,3,FALSE))</f>
        <v/>
      </c>
      <c r="O253" s="16">
        <f>IF(ISERROR(VLOOKUP(F253,'School(vakanties)&amp;Activiteiten'!A$4:A$102,1,FALSE)=TRUE),IF(AND(O252&gt;0,O252&lt;999),O252-1,0),VLOOKUP(F253,'School(vakanties)&amp;Activiteiten'!A$4:D$102,4,FALSE))</f>
        <v>0</v>
      </c>
    </row>
    <row r="254" spans="1:15" x14ac:dyDescent="0.25">
      <c r="A254" s="183" t="str">
        <f t="shared" si="12"/>
        <v>--</v>
      </c>
      <c r="B254" s="110" t="str">
        <f t="shared" si="13"/>
        <v>--</v>
      </c>
      <c r="C254" s="179" t="str">
        <f>IF(F254="--","--",IF(ISEVEN(B254)=TRUE,SUBSTITUTE(LEFT(VLOOKUP(E254,'Basisgegevens+Uitleg'!$B$19:$D$25,3,),1),0,"--"),SUBSTITUTE(LEFT(VLOOKUP(E254,'Basisgegevens+Uitleg'!$B$19:$C$25,2,),1),0,"--")))</f>
        <v>--</v>
      </c>
      <c r="D254" s="124" t="str">
        <f t="shared" si="14"/>
        <v>--</v>
      </c>
      <c r="E254" s="110" t="str">
        <f t="shared" si="15"/>
        <v>--</v>
      </c>
      <c r="F254" s="138" t="str">
        <f>IF(ROW(E254)-5&lt;='Basisgegevens+Uitleg'!$C$2,F253+1,"--")</f>
        <v>--</v>
      </c>
      <c r="G254" s="86"/>
      <c r="H254" s="82"/>
      <c r="I254" s="82"/>
      <c r="J254" s="87"/>
      <c r="K254" s="108"/>
      <c r="L254" s="18" t="str">
        <f>IF(ISERROR(VLOOKUP($F254,'Speciale dagen&amp;Activiteiten'!$A$3:$A$100,1,FALSE))=TRUE,"",VLOOKUP($F254,'Speciale dagen&amp;Activiteiten'!$A$3:$B$100,2,FALSE))</f>
        <v/>
      </c>
      <c r="M254" s="14" t="str">
        <f>IF(ISERROR(VLOOKUP(CONCATENATE(DAY($F254),"-",MONTH($F254)),Verjaardagen!$C$2:$C$101,1,FALSE))=TRUE,"",VLOOKUP(CONCATENATE(DAY($F254),"-",MONTH($F254)),Verjaardagen!$C$2:$E$101,3,FALSE))</f>
        <v/>
      </c>
      <c r="N254" s="15" t="str">
        <f>IF(ISERROR(VLOOKUP(F254,'School(vakanties)&amp;Activiteiten'!A$4:A$102,1,FALSE)=TRUE),IF(ISERROR(VLOOKUP(F254,'School(vakanties)&amp;Activiteiten'!B$4:B$102,1,FALSE)=TRUE),IF(O254&gt;0,N253,""),VLOOKUP(F254,'School(vakanties)&amp;Activiteiten'!B$4:C$102,2,FALSE)),VLOOKUP(F254,'School(vakanties)&amp;Activiteiten'!A$4:C$102,3,FALSE))</f>
        <v/>
      </c>
      <c r="O254" s="16">
        <f>IF(ISERROR(VLOOKUP(F254,'School(vakanties)&amp;Activiteiten'!A$4:A$102,1,FALSE)=TRUE),IF(AND(O253&gt;0,O253&lt;999),O253-1,0),VLOOKUP(F254,'School(vakanties)&amp;Activiteiten'!A$4:D$102,4,FALSE))</f>
        <v>0</v>
      </c>
    </row>
    <row r="255" spans="1:15" x14ac:dyDescent="0.25">
      <c r="A255" s="183" t="str">
        <f t="shared" si="12"/>
        <v>--</v>
      </c>
      <c r="B255" s="110" t="str">
        <f t="shared" si="13"/>
        <v>--</v>
      </c>
      <c r="C255" s="179" t="str">
        <f>IF(F255="--","--",IF(ISEVEN(B255)=TRUE,SUBSTITUTE(LEFT(VLOOKUP(E255,'Basisgegevens+Uitleg'!$B$19:$D$25,3,),1),0,"--"),SUBSTITUTE(LEFT(VLOOKUP(E255,'Basisgegevens+Uitleg'!$B$19:$C$25,2,),1),0,"--")))</f>
        <v>--</v>
      </c>
      <c r="D255" s="124" t="str">
        <f t="shared" si="14"/>
        <v>--</v>
      </c>
      <c r="E255" s="110" t="str">
        <f t="shared" si="15"/>
        <v>--</v>
      </c>
      <c r="F255" s="138" t="str">
        <f>IF(ROW(E255)-5&lt;='Basisgegevens+Uitleg'!$C$2,F254+1,"--")</f>
        <v>--</v>
      </c>
      <c r="G255" s="86"/>
      <c r="H255" s="82"/>
      <c r="I255" s="82"/>
      <c r="J255" s="87"/>
      <c r="K255" s="108"/>
      <c r="L255" s="18" t="str">
        <f>IF(ISERROR(VLOOKUP($F255,'Speciale dagen&amp;Activiteiten'!$A$3:$A$100,1,FALSE))=TRUE,"",VLOOKUP($F255,'Speciale dagen&amp;Activiteiten'!$A$3:$B$100,2,FALSE))</f>
        <v/>
      </c>
      <c r="M255" s="14" t="str">
        <f>IF(ISERROR(VLOOKUP(CONCATENATE(DAY($F255),"-",MONTH($F255)),Verjaardagen!$C$2:$C$101,1,FALSE))=TRUE,"",VLOOKUP(CONCATENATE(DAY($F255),"-",MONTH($F255)),Verjaardagen!$C$2:$E$101,3,FALSE))</f>
        <v/>
      </c>
      <c r="N255" s="15" t="str">
        <f>IF(ISERROR(VLOOKUP(F255,'School(vakanties)&amp;Activiteiten'!A$4:A$102,1,FALSE)=TRUE),IF(ISERROR(VLOOKUP(F255,'School(vakanties)&amp;Activiteiten'!B$4:B$102,1,FALSE)=TRUE),IF(O255&gt;0,N254,""),VLOOKUP(F255,'School(vakanties)&amp;Activiteiten'!B$4:C$102,2,FALSE)),VLOOKUP(F255,'School(vakanties)&amp;Activiteiten'!A$4:C$102,3,FALSE))</f>
        <v/>
      </c>
      <c r="O255" s="16">
        <f>IF(ISERROR(VLOOKUP(F255,'School(vakanties)&amp;Activiteiten'!A$4:A$102,1,FALSE)=TRUE),IF(AND(O254&gt;0,O254&lt;999),O254-1,0),VLOOKUP(F255,'School(vakanties)&amp;Activiteiten'!A$4:D$102,4,FALSE))</f>
        <v>0</v>
      </c>
    </row>
    <row r="256" spans="1:15" x14ac:dyDescent="0.25">
      <c r="A256" s="183" t="str">
        <f t="shared" si="12"/>
        <v>--</v>
      </c>
      <c r="B256" s="110" t="str">
        <f t="shared" si="13"/>
        <v>--</v>
      </c>
      <c r="C256" s="179" t="str">
        <f>IF(F256="--","--",IF(ISEVEN(B256)=TRUE,SUBSTITUTE(LEFT(VLOOKUP(E256,'Basisgegevens+Uitleg'!$B$19:$D$25,3,),1),0,"--"),SUBSTITUTE(LEFT(VLOOKUP(E256,'Basisgegevens+Uitleg'!$B$19:$C$25,2,),1),0,"--")))</f>
        <v>--</v>
      </c>
      <c r="D256" s="124" t="str">
        <f t="shared" si="14"/>
        <v>--</v>
      </c>
      <c r="E256" s="110" t="str">
        <f t="shared" si="15"/>
        <v>--</v>
      </c>
      <c r="F256" s="138" t="str">
        <f>IF(ROW(E256)-5&lt;='Basisgegevens+Uitleg'!$C$2,F255+1,"--")</f>
        <v>--</v>
      </c>
      <c r="G256" s="86"/>
      <c r="H256" s="82"/>
      <c r="I256" s="82"/>
      <c r="J256" s="87"/>
      <c r="K256" s="108"/>
      <c r="L256" s="18" t="str">
        <f>IF(ISERROR(VLOOKUP($F256,'Speciale dagen&amp;Activiteiten'!$A$3:$A$100,1,FALSE))=TRUE,"",VLOOKUP($F256,'Speciale dagen&amp;Activiteiten'!$A$3:$B$100,2,FALSE))</f>
        <v/>
      </c>
      <c r="M256" s="14" t="str">
        <f>IF(ISERROR(VLOOKUP(CONCATENATE(DAY($F256),"-",MONTH($F256)),Verjaardagen!$C$2:$C$101,1,FALSE))=TRUE,"",VLOOKUP(CONCATENATE(DAY($F256),"-",MONTH($F256)),Verjaardagen!$C$2:$E$101,3,FALSE))</f>
        <v/>
      </c>
      <c r="N256" s="15" t="str">
        <f>IF(ISERROR(VLOOKUP(F256,'School(vakanties)&amp;Activiteiten'!A$4:A$102,1,FALSE)=TRUE),IF(ISERROR(VLOOKUP(F256,'School(vakanties)&amp;Activiteiten'!B$4:B$102,1,FALSE)=TRUE),IF(O256&gt;0,N255,""),VLOOKUP(F256,'School(vakanties)&amp;Activiteiten'!B$4:C$102,2,FALSE)),VLOOKUP(F256,'School(vakanties)&amp;Activiteiten'!A$4:C$102,3,FALSE))</f>
        <v/>
      </c>
      <c r="O256" s="16">
        <f>IF(ISERROR(VLOOKUP(F256,'School(vakanties)&amp;Activiteiten'!A$4:A$102,1,FALSE)=TRUE),IF(AND(O255&gt;0,O255&lt;999),O255-1,0),VLOOKUP(F256,'School(vakanties)&amp;Activiteiten'!A$4:D$102,4,FALSE))</f>
        <v>0</v>
      </c>
    </row>
    <row r="257" spans="1:15" x14ac:dyDescent="0.25">
      <c r="A257" s="183" t="str">
        <f t="shared" si="12"/>
        <v>--</v>
      </c>
      <c r="B257" s="110" t="str">
        <f t="shared" si="13"/>
        <v>--</v>
      </c>
      <c r="C257" s="179" t="str">
        <f>IF(F257="--","--",IF(ISEVEN(B257)=TRUE,SUBSTITUTE(LEFT(VLOOKUP(E257,'Basisgegevens+Uitleg'!$B$19:$D$25,3,),1),0,"--"),SUBSTITUTE(LEFT(VLOOKUP(E257,'Basisgegevens+Uitleg'!$B$19:$C$25,2,),1),0,"--")))</f>
        <v>--</v>
      </c>
      <c r="D257" s="124" t="str">
        <f t="shared" si="14"/>
        <v>--</v>
      </c>
      <c r="E257" s="110" t="str">
        <f t="shared" si="15"/>
        <v>--</v>
      </c>
      <c r="F257" s="138" t="str">
        <f>IF(ROW(E257)-5&lt;='Basisgegevens+Uitleg'!$C$2,F256+1,"--")</f>
        <v>--</v>
      </c>
      <c r="G257" s="86"/>
      <c r="H257" s="82"/>
      <c r="I257" s="82"/>
      <c r="J257" s="87"/>
      <c r="K257" s="108"/>
      <c r="L257" s="18" t="str">
        <f>IF(ISERROR(VLOOKUP($F257,'Speciale dagen&amp;Activiteiten'!$A$3:$A$100,1,FALSE))=TRUE,"",VLOOKUP($F257,'Speciale dagen&amp;Activiteiten'!$A$3:$B$100,2,FALSE))</f>
        <v/>
      </c>
      <c r="M257" s="14" t="str">
        <f>IF(ISERROR(VLOOKUP(CONCATENATE(DAY($F257),"-",MONTH($F257)),Verjaardagen!$C$2:$C$101,1,FALSE))=TRUE,"",VLOOKUP(CONCATENATE(DAY($F257),"-",MONTH($F257)),Verjaardagen!$C$2:$E$101,3,FALSE))</f>
        <v/>
      </c>
      <c r="N257" s="15" t="str">
        <f>IF(ISERROR(VLOOKUP(F257,'School(vakanties)&amp;Activiteiten'!A$4:A$102,1,FALSE)=TRUE),IF(ISERROR(VLOOKUP(F257,'School(vakanties)&amp;Activiteiten'!B$4:B$102,1,FALSE)=TRUE),IF(O257&gt;0,N256,""),VLOOKUP(F257,'School(vakanties)&amp;Activiteiten'!B$4:C$102,2,FALSE)),VLOOKUP(F257,'School(vakanties)&amp;Activiteiten'!A$4:C$102,3,FALSE))</f>
        <v/>
      </c>
      <c r="O257" s="16">
        <f>IF(ISERROR(VLOOKUP(F257,'School(vakanties)&amp;Activiteiten'!A$4:A$102,1,FALSE)=TRUE),IF(AND(O256&gt;0,O256&lt;999),O256-1,0),VLOOKUP(F257,'School(vakanties)&amp;Activiteiten'!A$4:D$102,4,FALSE))</f>
        <v>0</v>
      </c>
    </row>
    <row r="258" spans="1:15" x14ac:dyDescent="0.25">
      <c r="A258" s="183" t="str">
        <f t="shared" si="12"/>
        <v>--</v>
      </c>
      <c r="B258" s="110" t="str">
        <f t="shared" si="13"/>
        <v>--</v>
      </c>
      <c r="C258" s="179" t="str">
        <f>IF(F258="--","--",IF(ISEVEN(B258)=TRUE,SUBSTITUTE(LEFT(VLOOKUP(E258,'Basisgegevens+Uitleg'!$B$19:$D$25,3,),1),0,"--"),SUBSTITUTE(LEFT(VLOOKUP(E258,'Basisgegevens+Uitleg'!$B$19:$C$25,2,),1),0,"--")))</f>
        <v>--</v>
      </c>
      <c r="D258" s="124" t="str">
        <f t="shared" si="14"/>
        <v>--</v>
      </c>
      <c r="E258" s="110" t="str">
        <f t="shared" si="15"/>
        <v>--</v>
      </c>
      <c r="F258" s="138" t="str">
        <f>IF(ROW(E258)-5&lt;='Basisgegevens+Uitleg'!$C$2,F257+1,"--")</f>
        <v>--</v>
      </c>
      <c r="G258" s="86"/>
      <c r="H258" s="82"/>
      <c r="I258" s="82"/>
      <c r="J258" s="87"/>
      <c r="K258" s="108"/>
      <c r="L258" s="18" t="str">
        <f>IF(ISERROR(VLOOKUP($F258,'Speciale dagen&amp;Activiteiten'!$A$3:$A$100,1,FALSE))=TRUE,"",VLOOKUP($F258,'Speciale dagen&amp;Activiteiten'!$A$3:$B$100,2,FALSE))</f>
        <v/>
      </c>
      <c r="M258" s="14" t="str">
        <f>IF(ISERROR(VLOOKUP(CONCATENATE(DAY($F258),"-",MONTH($F258)),Verjaardagen!$C$2:$C$101,1,FALSE))=TRUE,"",VLOOKUP(CONCATENATE(DAY($F258),"-",MONTH($F258)),Verjaardagen!$C$2:$E$101,3,FALSE))</f>
        <v/>
      </c>
      <c r="N258" s="15" t="str">
        <f>IF(ISERROR(VLOOKUP(F258,'School(vakanties)&amp;Activiteiten'!A$4:A$102,1,FALSE)=TRUE),IF(ISERROR(VLOOKUP(F258,'School(vakanties)&amp;Activiteiten'!B$4:B$102,1,FALSE)=TRUE),IF(O258&gt;0,N257,""),VLOOKUP(F258,'School(vakanties)&amp;Activiteiten'!B$4:C$102,2,FALSE)),VLOOKUP(F258,'School(vakanties)&amp;Activiteiten'!A$4:C$102,3,FALSE))</f>
        <v/>
      </c>
      <c r="O258" s="16">
        <f>IF(ISERROR(VLOOKUP(F258,'School(vakanties)&amp;Activiteiten'!A$4:A$102,1,FALSE)=TRUE),IF(AND(O257&gt;0,O257&lt;999),O257-1,0),VLOOKUP(F258,'School(vakanties)&amp;Activiteiten'!A$4:D$102,4,FALSE))</f>
        <v>0</v>
      </c>
    </row>
    <row r="259" spans="1:15" x14ac:dyDescent="0.25">
      <c r="A259" s="183" t="str">
        <f t="shared" si="12"/>
        <v>--</v>
      </c>
      <c r="B259" s="110" t="str">
        <f t="shared" si="13"/>
        <v>--</v>
      </c>
      <c r="C259" s="179" t="str">
        <f>IF(F259="--","--",IF(ISEVEN(B259)=TRUE,SUBSTITUTE(LEFT(VLOOKUP(E259,'Basisgegevens+Uitleg'!$B$19:$D$25,3,),1),0,"--"),SUBSTITUTE(LEFT(VLOOKUP(E259,'Basisgegevens+Uitleg'!$B$19:$C$25,2,),1),0,"--")))</f>
        <v>--</v>
      </c>
      <c r="D259" s="124" t="str">
        <f t="shared" si="14"/>
        <v>--</v>
      </c>
      <c r="E259" s="110" t="str">
        <f t="shared" si="15"/>
        <v>--</v>
      </c>
      <c r="F259" s="138" t="str">
        <f>IF(ROW(E259)-5&lt;='Basisgegevens+Uitleg'!$C$2,F258+1,"--")</f>
        <v>--</v>
      </c>
      <c r="G259" s="86"/>
      <c r="H259" s="82"/>
      <c r="I259" s="82"/>
      <c r="J259" s="87"/>
      <c r="K259" s="108"/>
      <c r="L259" s="18" t="str">
        <f>IF(ISERROR(VLOOKUP($F259,'Speciale dagen&amp;Activiteiten'!$A$3:$A$100,1,FALSE))=TRUE,"",VLOOKUP($F259,'Speciale dagen&amp;Activiteiten'!$A$3:$B$100,2,FALSE))</f>
        <v/>
      </c>
      <c r="M259" s="14" t="str">
        <f>IF(ISERROR(VLOOKUP(CONCATENATE(DAY($F259),"-",MONTH($F259)),Verjaardagen!$C$2:$C$101,1,FALSE))=TRUE,"",VLOOKUP(CONCATENATE(DAY($F259),"-",MONTH($F259)),Verjaardagen!$C$2:$E$101,3,FALSE))</f>
        <v/>
      </c>
      <c r="N259" s="15" t="str">
        <f>IF(ISERROR(VLOOKUP(F259,'School(vakanties)&amp;Activiteiten'!A$4:A$102,1,FALSE)=TRUE),IF(ISERROR(VLOOKUP(F259,'School(vakanties)&amp;Activiteiten'!B$4:B$102,1,FALSE)=TRUE),IF(O259&gt;0,N258,""),VLOOKUP(F259,'School(vakanties)&amp;Activiteiten'!B$4:C$102,2,FALSE)),VLOOKUP(F259,'School(vakanties)&amp;Activiteiten'!A$4:C$102,3,FALSE))</f>
        <v/>
      </c>
      <c r="O259" s="16">
        <f>IF(ISERROR(VLOOKUP(F259,'School(vakanties)&amp;Activiteiten'!A$4:A$102,1,FALSE)=TRUE),IF(AND(O258&gt;0,O258&lt;999),O258-1,0),VLOOKUP(F259,'School(vakanties)&amp;Activiteiten'!A$4:D$102,4,FALSE))</f>
        <v>0</v>
      </c>
    </row>
    <row r="260" spans="1:15" x14ac:dyDescent="0.25">
      <c r="A260" s="183" t="str">
        <f t="shared" si="12"/>
        <v>--</v>
      </c>
      <c r="B260" s="110" t="str">
        <f t="shared" si="13"/>
        <v>--</v>
      </c>
      <c r="C260" s="179" t="str">
        <f>IF(F260="--","--",IF(ISEVEN(B260)=TRUE,SUBSTITUTE(LEFT(VLOOKUP(E260,'Basisgegevens+Uitleg'!$B$19:$D$25,3,),1),0,"--"),SUBSTITUTE(LEFT(VLOOKUP(E260,'Basisgegevens+Uitleg'!$B$19:$C$25,2,),1),0,"--")))</f>
        <v>--</v>
      </c>
      <c r="D260" s="124" t="str">
        <f t="shared" si="14"/>
        <v>--</v>
      </c>
      <c r="E260" s="110" t="str">
        <f t="shared" si="15"/>
        <v>--</v>
      </c>
      <c r="F260" s="138" t="str">
        <f>IF(ROW(E260)-5&lt;='Basisgegevens+Uitleg'!$C$2,F259+1,"--")</f>
        <v>--</v>
      </c>
      <c r="G260" s="86"/>
      <c r="H260" s="82"/>
      <c r="I260" s="82"/>
      <c r="J260" s="87"/>
      <c r="K260" s="108"/>
      <c r="L260" s="18" t="str">
        <f>IF(ISERROR(VLOOKUP($F260,'Speciale dagen&amp;Activiteiten'!$A$3:$A$100,1,FALSE))=TRUE,"",VLOOKUP($F260,'Speciale dagen&amp;Activiteiten'!$A$3:$B$100,2,FALSE))</f>
        <v/>
      </c>
      <c r="M260" s="14" t="str">
        <f>IF(ISERROR(VLOOKUP(CONCATENATE(DAY($F260),"-",MONTH($F260)),Verjaardagen!$C$2:$C$101,1,FALSE))=TRUE,"",VLOOKUP(CONCATENATE(DAY($F260),"-",MONTH($F260)),Verjaardagen!$C$2:$E$101,3,FALSE))</f>
        <v/>
      </c>
      <c r="N260" s="15" t="str">
        <f>IF(ISERROR(VLOOKUP(F260,'School(vakanties)&amp;Activiteiten'!A$4:A$102,1,FALSE)=TRUE),IF(ISERROR(VLOOKUP(F260,'School(vakanties)&amp;Activiteiten'!B$4:B$102,1,FALSE)=TRUE),IF(O260&gt;0,N259,""),VLOOKUP(F260,'School(vakanties)&amp;Activiteiten'!B$4:C$102,2,FALSE)),VLOOKUP(F260,'School(vakanties)&amp;Activiteiten'!A$4:C$102,3,FALSE))</f>
        <v/>
      </c>
      <c r="O260" s="16">
        <f>IF(ISERROR(VLOOKUP(F260,'School(vakanties)&amp;Activiteiten'!A$4:A$102,1,FALSE)=TRUE),IF(AND(O259&gt;0,O259&lt;999),O259-1,0),VLOOKUP(F260,'School(vakanties)&amp;Activiteiten'!A$4:D$102,4,FALSE))</f>
        <v>0</v>
      </c>
    </row>
    <row r="261" spans="1:15" x14ac:dyDescent="0.25">
      <c r="A261" s="183" t="str">
        <f t="shared" si="12"/>
        <v>--</v>
      </c>
      <c r="B261" s="110" t="str">
        <f t="shared" si="13"/>
        <v>--</v>
      </c>
      <c r="C261" s="179" t="str">
        <f>IF(F261="--","--",IF(ISEVEN(B261)=TRUE,SUBSTITUTE(LEFT(VLOOKUP(E261,'Basisgegevens+Uitleg'!$B$19:$D$25,3,),1),0,"--"),SUBSTITUTE(LEFT(VLOOKUP(E261,'Basisgegevens+Uitleg'!$B$19:$C$25,2,),1),0,"--")))</f>
        <v>--</v>
      </c>
      <c r="D261" s="124" t="str">
        <f t="shared" si="14"/>
        <v>--</v>
      </c>
      <c r="E261" s="110" t="str">
        <f t="shared" si="15"/>
        <v>--</v>
      </c>
      <c r="F261" s="138" t="str">
        <f>IF(ROW(E261)-5&lt;='Basisgegevens+Uitleg'!$C$2,F260+1,"--")</f>
        <v>--</v>
      </c>
      <c r="G261" s="86"/>
      <c r="H261" s="82"/>
      <c r="I261" s="82"/>
      <c r="J261" s="87"/>
      <c r="K261" s="108"/>
      <c r="L261" s="18" t="str">
        <f>IF(ISERROR(VLOOKUP($F261,'Speciale dagen&amp;Activiteiten'!$A$3:$A$100,1,FALSE))=TRUE,"",VLOOKUP($F261,'Speciale dagen&amp;Activiteiten'!$A$3:$B$100,2,FALSE))</f>
        <v/>
      </c>
      <c r="M261" s="14" t="str">
        <f>IF(ISERROR(VLOOKUP(CONCATENATE(DAY($F261),"-",MONTH($F261)),Verjaardagen!$C$2:$C$101,1,FALSE))=TRUE,"",VLOOKUP(CONCATENATE(DAY($F261),"-",MONTH($F261)),Verjaardagen!$C$2:$E$101,3,FALSE))</f>
        <v/>
      </c>
      <c r="N261" s="15" t="str">
        <f>IF(ISERROR(VLOOKUP(F261,'School(vakanties)&amp;Activiteiten'!A$4:A$102,1,FALSE)=TRUE),IF(ISERROR(VLOOKUP(F261,'School(vakanties)&amp;Activiteiten'!B$4:B$102,1,FALSE)=TRUE),IF(O261&gt;0,N260,""),VLOOKUP(F261,'School(vakanties)&amp;Activiteiten'!B$4:C$102,2,FALSE)),VLOOKUP(F261,'School(vakanties)&amp;Activiteiten'!A$4:C$102,3,FALSE))</f>
        <v/>
      </c>
      <c r="O261" s="16">
        <f>IF(ISERROR(VLOOKUP(F261,'School(vakanties)&amp;Activiteiten'!A$4:A$102,1,FALSE)=TRUE),IF(AND(O260&gt;0,O260&lt;999),O260-1,0),VLOOKUP(F261,'School(vakanties)&amp;Activiteiten'!A$4:D$102,4,FALSE))</f>
        <v>0</v>
      </c>
    </row>
    <row r="262" spans="1:15" x14ac:dyDescent="0.25">
      <c r="A262" s="183" t="str">
        <f t="shared" si="12"/>
        <v>--</v>
      </c>
      <c r="B262" s="110" t="str">
        <f t="shared" si="13"/>
        <v>--</v>
      </c>
      <c r="C262" s="179" t="str">
        <f>IF(F262="--","--",IF(ISEVEN(B262)=TRUE,SUBSTITUTE(LEFT(VLOOKUP(E262,'Basisgegevens+Uitleg'!$B$19:$D$25,3,),1),0,"--"),SUBSTITUTE(LEFT(VLOOKUP(E262,'Basisgegevens+Uitleg'!$B$19:$C$25,2,),1),0,"--")))</f>
        <v>--</v>
      </c>
      <c r="D262" s="124" t="str">
        <f t="shared" si="14"/>
        <v>--</v>
      </c>
      <c r="E262" s="110" t="str">
        <f t="shared" si="15"/>
        <v>--</v>
      </c>
      <c r="F262" s="138" t="str">
        <f>IF(ROW(E262)-5&lt;='Basisgegevens+Uitleg'!$C$2,F261+1,"--")</f>
        <v>--</v>
      </c>
      <c r="G262" s="86"/>
      <c r="H262" s="82"/>
      <c r="I262" s="82"/>
      <c r="J262" s="87"/>
      <c r="K262" s="108"/>
      <c r="L262" s="18" t="str">
        <f>IF(ISERROR(VLOOKUP($F262,'Speciale dagen&amp;Activiteiten'!$A$3:$A$100,1,FALSE))=TRUE,"",VLOOKUP($F262,'Speciale dagen&amp;Activiteiten'!$A$3:$B$100,2,FALSE))</f>
        <v/>
      </c>
      <c r="M262" s="14" t="str">
        <f>IF(ISERROR(VLOOKUP(CONCATENATE(DAY($F262),"-",MONTH($F262)),Verjaardagen!$C$2:$C$101,1,FALSE))=TRUE,"",VLOOKUP(CONCATENATE(DAY($F262),"-",MONTH($F262)),Verjaardagen!$C$2:$E$101,3,FALSE))</f>
        <v/>
      </c>
      <c r="N262" s="15" t="str">
        <f>IF(ISERROR(VLOOKUP(F262,'School(vakanties)&amp;Activiteiten'!A$4:A$102,1,FALSE)=TRUE),IF(ISERROR(VLOOKUP(F262,'School(vakanties)&amp;Activiteiten'!B$4:B$102,1,FALSE)=TRUE),IF(O262&gt;0,N261,""),VLOOKUP(F262,'School(vakanties)&amp;Activiteiten'!B$4:C$102,2,FALSE)),VLOOKUP(F262,'School(vakanties)&amp;Activiteiten'!A$4:C$102,3,FALSE))</f>
        <v/>
      </c>
      <c r="O262" s="16">
        <f>IF(ISERROR(VLOOKUP(F262,'School(vakanties)&amp;Activiteiten'!A$4:A$102,1,FALSE)=TRUE),IF(AND(O261&gt;0,O261&lt;999),O261-1,0),VLOOKUP(F262,'School(vakanties)&amp;Activiteiten'!A$4:D$102,4,FALSE))</f>
        <v>0</v>
      </c>
    </row>
    <row r="263" spans="1:15" x14ac:dyDescent="0.25">
      <c r="A263" s="183" t="str">
        <f t="shared" ref="A263:A326" si="16">IF(L263&amp;M263&amp;N263="","--",SUBSTITUTE(SUBSTITUTE(SUBSTITUTE(IF(L263="","--",L263)&amp;"/"&amp;IF(M263="","--",M263)&amp;"/"&amp;IF(N263="","--",N263),"--/",""),"//--",""),"/--",""))</f>
        <v>--</v>
      </c>
      <c r="B263" s="110" t="str">
        <f t="shared" ref="B263:B326" si="17">IF(F263="--","--",IF(E263="Zondag",WEEKNUM(F263,1)-1,WEEKNUM(F263,1)))</f>
        <v>--</v>
      </c>
      <c r="C263" s="179" t="str">
        <f>IF(F263="--","--",IF(ISEVEN(B263)=TRUE,SUBSTITUTE(LEFT(VLOOKUP(E263,'Basisgegevens+Uitleg'!$B$19:$D$25,3,),1),0,"--"),SUBSTITUTE(LEFT(VLOOKUP(E263,'Basisgegevens+Uitleg'!$B$19:$C$25,2,),1),0,"--")))</f>
        <v>--</v>
      </c>
      <c r="D263" s="124" t="str">
        <f t="shared" ref="D263:D326" si="18">IF(F263="--","--",TRIM(IF(ISERROR(SEARCH("V",IF(LEN(G263&amp;H263&amp;I263&amp;J263)&lt;4,C263,"")&amp;G263&amp;H263&amp;I263&amp;J263,1))=TRUE,"","V ")&amp;IF(ISERROR(SEARCH("M",IF(LEN(G263&amp;H263&amp;I263&amp;J263)&lt;4,C263,"")&amp;G263&amp;H263&amp;I263&amp;J263,1))=TRUE,"","M ")&amp;IF(ISERROR(SEARCH("A",IF(LEN(G263&amp;H263&amp;I263&amp;J263)&lt;4,C263,"")&amp;G263&amp;H263&amp;I263&amp;J263,1))=TRUE,"","A")))</f>
        <v>--</v>
      </c>
      <c r="E263" s="110" t="str">
        <f t="shared" ref="E263:E326" si="19">IF(F263="--","--",IF(WEEKDAY(F263)=1,"Zondag",IF(WEEKDAY(F263)=2,"Maandag",IF(WEEKDAY(F263)=3,"Dinsdag",IF(WEEKDAY(F263)=4,"Woensdag",IF(WEEKDAY(F263)=5,"Donderdag",IF(WEEKDAY(F263)=6,"Vrijdag",IF(WEEKDAY(F263)=7,"Zaterdag","--"))))))))</f>
        <v>--</v>
      </c>
      <c r="F263" s="138" t="str">
        <f>IF(ROW(E263)-5&lt;='Basisgegevens+Uitleg'!$C$2,F262+1,"--")</f>
        <v>--</v>
      </c>
      <c r="G263" s="86"/>
      <c r="H263" s="82"/>
      <c r="I263" s="82"/>
      <c r="J263" s="87"/>
      <c r="K263" s="108"/>
      <c r="L263" s="18" t="str">
        <f>IF(ISERROR(VLOOKUP($F263,'Speciale dagen&amp;Activiteiten'!$A$3:$A$100,1,FALSE))=TRUE,"",VLOOKUP($F263,'Speciale dagen&amp;Activiteiten'!$A$3:$B$100,2,FALSE))</f>
        <v/>
      </c>
      <c r="M263" s="14" t="str">
        <f>IF(ISERROR(VLOOKUP(CONCATENATE(DAY($F263),"-",MONTH($F263)),Verjaardagen!$C$2:$C$101,1,FALSE))=TRUE,"",VLOOKUP(CONCATENATE(DAY($F263),"-",MONTH($F263)),Verjaardagen!$C$2:$E$101,3,FALSE))</f>
        <v/>
      </c>
      <c r="N263" s="15" t="str">
        <f>IF(ISERROR(VLOOKUP(F263,'School(vakanties)&amp;Activiteiten'!A$4:A$102,1,FALSE)=TRUE),IF(ISERROR(VLOOKUP(F263,'School(vakanties)&amp;Activiteiten'!B$4:B$102,1,FALSE)=TRUE),IF(O263&gt;0,N262,""),VLOOKUP(F263,'School(vakanties)&amp;Activiteiten'!B$4:C$102,2,FALSE)),VLOOKUP(F263,'School(vakanties)&amp;Activiteiten'!A$4:C$102,3,FALSE))</f>
        <v/>
      </c>
      <c r="O263" s="16">
        <f>IF(ISERROR(VLOOKUP(F263,'School(vakanties)&amp;Activiteiten'!A$4:A$102,1,FALSE)=TRUE),IF(AND(O262&gt;0,O262&lt;999),O262-1,0),VLOOKUP(F263,'School(vakanties)&amp;Activiteiten'!A$4:D$102,4,FALSE))</f>
        <v>0</v>
      </c>
    </row>
    <row r="264" spans="1:15" x14ac:dyDescent="0.25">
      <c r="A264" s="183" t="str">
        <f t="shared" si="16"/>
        <v>--</v>
      </c>
      <c r="B264" s="110" t="str">
        <f t="shared" si="17"/>
        <v>--</v>
      </c>
      <c r="C264" s="179" t="str">
        <f>IF(F264="--","--",IF(ISEVEN(B264)=TRUE,SUBSTITUTE(LEFT(VLOOKUP(E264,'Basisgegevens+Uitleg'!$B$19:$D$25,3,),1),0,"--"),SUBSTITUTE(LEFT(VLOOKUP(E264,'Basisgegevens+Uitleg'!$B$19:$C$25,2,),1),0,"--")))</f>
        <v>--</v>
      </c>
      <c r="D264" s="124" t="str">
        <f t="shared" si="18"/>
        <v>--</v>
      </c>
      <c r="E264" s="110" t="str">
        <f t="shared" si="19"/>
        <v>--</v>
      </c>
      <c r="F264" s="138" t="str">
        <f>IF(ROW(E264)-5&lt;='Basisgegevens+Uitleg'!$C$2,F263+1,"--")</f>
        <v>--</v>
      </c>
      <c r="G264" s="86"/>
      <c r="H264" s="82"/>
      <c r="I264" s="82"/>
      <c r="J264" s="87"/>
      <c r="K264" s="108"/>
      <c r="L264" s="18" t="str">
        <f>IF(ISERROR(VLOOKUP($F264,'Speciale dagen&amp;Activiteiten'!$A$3:$A$100,1,FALSE))=TRUE,"",VLOOKUP($F264,'Speciale dagen&amp;Activiteiten'!$A$3:$B$100,2,FALSE))</f>
        <v/>
      </c>
      <c r="M264" s="14" t="str">
        <f>IF(ISERROR(VLOOKUP(CONCATENATE(DAY($F264),"-",MONTH($F264)),Verjaardagen!$C$2:$C$101,1,FALSE))=TRUE,"",VLOOKUP(CONCATENATE(DAY($F264),"-",MONTH($F264)),Verjaardagen!$C$2:$E$101,3,FALSE))</f>
        <v/>
      </c>
      <c r="N264" s="15" t="str">
        <f>IF(ISERROR(VLOOKUP(F264,'School(vakanties)&amp;Activiteiten'!A$4:A$102,1,FALSE)=TRUE),IF(ISERROR(VLOOKUP(F264,'School(vakanties)&amp;Activiteiten'!B$4:B$102,1,FALSE)=TRUE),IF(O264&gt;0,N263,""),VLOOKUP(F264,'School(vakanties)&amp;Activiteiten'!B$4:C$102,2,FALSE)),VLOOKUP(F264,'School(vakanties)&amp;Activiteiten'!A$4:C$102,3,FALSE))</f>
        <v/>
      </c>
      <c r="O264" s="16">
        <f>IF(ISERROR(VLOOKUP(F264,'School(vakanties)&amp;Activiteiten'!A$4:A$102,1,FALSE)=TRUE),IF(AND(O263&gt;0,O263&lt;999),O263-1,0),VLOOKUP(F264,'School(vakanties)&amp;Activiteiten'!A$4:D$102,4,FALSE))</f>
        <v>0</v>
      </c>
    </row>
    <row r="265" spans="1:15" x14ac:dyDescent="0.25">
      <c r="A265" s="183" t="str">
        <f t="shared" si="16"/>
        <v>--</v>
      </c>
      <c r="B265" s="110" t="str">
        <f t="shared" si="17"/>
        <v>--</v>
      </c>
      <c r="C265" s="179" t="str">
        <f>IF(F265="--","--",IF(ISEVEN(B265)=TRUE,SUBSTITUTE(LEFT(VLOOKUP(E265,'Basisgegevens+Uitleg'!$B$19:$D$25,3,),1),0,"--"),SUBSTITUTE(LEFT(VLOOKUP(E265,'Basisgegevens+Uitleg'!$B$19:$C$25,2,),1),0,"--")))</f>
        <v>--</v>
      </c>
      <c r="D265" s="124" t="str">
        <f t="shared" si="18"/>
        <v>--</v>
      </c>
      <c r="E265" s="110" t="str">
        <f t="shared" si="19"/>
        <v>--</v>
      </c>
      <c r="F265" s="138" t="str">
        <f>IF(ROW(E265)-5&lt;='Basisgegevens+Uitleg'!$C$2,F264+1,"--")</f>
        <v>--</v>
      </c>
      <c r="G265" s="86"/>
      <c r="H265" s="82"/>
      <c r="I265" s="82"/>
      <c r="J265" s="87"/>
      <c r="K265" s="108"/>
      <c r="L265" s="18" t="str">
        <f>IF(ISERROR(VLOOKUP($F265,'Speciale dagen&amp;Activiteiten'!$A$3:$A$100,1,FALSE))=TRUE,"",VLOOKUP($F265,'Speciale dagen&amp;Activiteiten'!$A$3:$B$100,2,FALSE))</f>
        <v/>
      </c>
      <c r="M265" s="14" t="str">
        <f>IF(ISERROR(VLOOKUP(CONCATENATE(DAY($F265),"-",MONTH($F265)),Verjaardagen!$C$2:$C$101,1,FALSE))=TRUE,"",VLOOKUP(CONCATENATE(DAY($F265),"-",MONTH($F265)),Verjaardagen!$C$2:$E$101,3,FALSE))</f>
        <v/>
      </c>
      <c r="N265" s="15" t="str">
        <f>IF(ISERROR(VLOOKUP(F265,'School(vakanties)&amp;Activiteiten'!A$4:A$102,1,FALSE)=TRUE),IF(ISERROR(VLOOKUP(F265,'School(vakanties)&amp;Activiteiten'!B$4:B$102,1,FALSE)=TRUE),IF(O265&gt;0,N264,""),VLOOKUP(F265,'School(vakanties)&amp;Activiteiten'!B$4:C$102,2,FALSE)),VLOOKUP(F265,'School(vakanties)&amp;Activiteiten'!A$4:C$102,3,FALSE))</f>
        <v/>
      </c>
      <c r="O265" s="16">
        <f>IF(ISERROR(VLOOKUP(F265,'School(vakanties)&amp;Activiteiten'!A$4:A$102,1,FALSE)=TRUE),IF(AND(O264&gt;0,O264&lt;999),O264-1,0),VLOOKUP(F265,'School(vakanties)&amp;Activiteiten'!A$4:D$102,4,FALSE))</f>
        <v>0</v>
      </c>
    </row>
    <row r="266" spans="1:15" x14ac:dyDescent="0.25">
      <c r="A266" s="183" t="str">
        <f t="shared" si="16"/>
        <v>--</v>
      </c>
      <c r="B266" s="110" t="str">
        <f t="shared" si="17"/>
        <v>--</v>
      </c>
      <c r="C266" s="179" t="str">
        <f>IF(F266="--","--",IF(ISEVEN(B266)=TRUE,SUBSTITUTE(LEFT(VLOOKUP(E266,'Basisgegevens+Uitleg'!$B$19:$D$25,3,),1),0,"--"),SUBSTITUTE(LEFT(VLOOKUP(E266,'Basisgegevens+Uitleg'!$B$19:$C$25,2,),1),0,"--")))</f>
        <v>--</v>
      </c>
      <c r="D266" s="124" t="str">
        <f t="shared" si="18"/>
        <v>--</v>
      </c>
      <c r="E266" s="110" t="str">
        <f t="shared" si="19"/>
        <v>--</v>
      </c>
      <c r="F266" s="138" t="str">
        <f>IF(ROW(E266)-5&lt;='Basisgegevens+Uitleg'!$C$2,F265+1,"--")</f>
        <v>--</v>
      </c>
      <c r="G266" s="86"/>
      <c r="H266" s="82"/>
      <c r="I266" s="82"/>
      <c r="J266" s="87"/>
      <c r="K266" s="108"/>
      <c r="L266" s="18" t="str">
        <f>IF(ISERROR(VLOOKUP($F266,'Speciale dagen&amp;Activiteiten'!$A$3:$A$100,1,FALSE))=TRUE,"",VLOOKUP($F266,'Speciale dagen&amp;Activiteiten'!$A$3:$B$100,2,FALSE))</f>
        <v/>
      </c>
      <c r="M266" s="14" t="str">
        <f>IF(ISERROR(VLOOKUP(CONCATENATE(DAY($F266),"-",MONTH($F266)),Verjaardagen!$C$2:$C$101,1,FALSE))=TRUE,"",VLOOKUP(CONCATENATE(DAY($F266),"-",MONTH($F266)),Verjaardagen!$C$2:$E$101,3,FALSE))</f>
        <v/>
      </c>
      <c r="N266" s="15" t="str">
        <f>IF(ISERROR(VLOOKUP(F266,'School(vakanties)&amp;Activiteiten'!A$4:A$102,1,FALSE)=TRUE),IF(ISERROR(VLOOKUP(F266,'School(vakanties)&amp;Activiteiten'!B$4:B$102,1,FALSE)=TRUE),IF(O266&gt;0,N265,""),VLOOKUP(F266,'School(vakanties)&amp;Activiteiten'!B$4:C$102,2,FALSE)),VLOOKUP(F266,'School(vakanties)&amp;Activiteiten'!A$4:C$102,3,FALSE))</f>
        <v/>
      </c>
      <c r="O266" s="16">
        <f>IF(ISERROR(VLOOKUP(F266,'School(vakanties)&amp;Activiteiten'!A$4:A$102,1,FALSE)=TRUE),IF(AND(O265&gt;0,O265&lt;999),O265-1,0),VLOOKUP(F266,'School(vakanties)&amp;Activiteiten'!A$4:D$102,4,FALSE))</f>
        <v>0</v>
      </c>
    </row>
    <row r="267" spans="1:15" x14ac:dyDescent="0.25">
      <c r="A267" s="183" t="str">
        <f t="shared" si="16"/>
        <v>--</v>
      </c>
      <c r="B267" s="110" t="str">
        <f t="shared" si="17"/>
        <v>--</v>
      </c>
      <c r="C267" s="179" t="str">
        <f>IF(F267="--","--",IF(ISEVEN(B267)=TRUE,SUBSTITUTE(LEFT(VLOOKUP(E267,'Basisgegevens+Uitleg'!$B$19:$D$25,3,),1),0,"--"),SUBSTITUTE(LEFT(VLOOKUP(E267,'Basisgegevens+Uitleg'!$B$19:$C$25,2,),1),0,"--")))</f>
        <v>--</v>
      </c>
      <c r="D267" s="124" t="str">
        <f t="shared" si="18"/>
        <v>--</v>
      </c>
      <c r="E267" s="110" t="str">
        <f t="shared" si="19"/>
        <v>--</v>
      </c>
      <c r="F267" s="138" t="str">
        <f>IF(ROW(E267)-5&lt;='Basisgegevens+Uitleg'!$C$2,F266+1,"--")</f>
        <v>--</v>
      </c>
      <c r="G267" s="86"/>
      <c r="H267" s="82"/>
      <c r="I267" s="82"/>
      <c r="J267" s="87"/>
      <c r="K267" s="108"/>
      <c r="L267" s="18" t="str">
        <f>IF(ISERROR(VLOOKUP($F267,'Speciale dagen&amp;Activiteiten'!$A$3:$A$100,1,FALSE))=TRUE,"",VLOOKUP($F267,'Speciale dagen&amp;Activiteiten'!$A$3:$B$100,2,FALSE))</f>
        <v/>
      </c>
      <c r="M267" s="14" t="str">
        <f>IF(ISERROR(VLOOKUP(CONCATENATE(DAY($F267),"-",MONTH($F267)),Verjaardagen!$C$2:$C$101,1,FALSE))=TRUE,"",VLOOKUP(CONCATENATE(DAY($F267),"-",MONTH($F267)),Verjaardagen!$C$2:$E$101,3,FALSE))</f>
        <v/>
      </c>
      <c r="N267" s="15" t="str">
        <f>IF(ISERROR(VLOOKUP(F267,'School(vakanties)&amp;Activiteiten'!A$4:A$102,1,FALSE)=TRUE),IF(ISERROR(VLOOKUP(F267,'School(vakanties)&amp;Activiteiten'!B$4:B$102,1,FALSE)=TRUE),IF(O267&gt;0,N266,""),VLOOKUP(F267,'School(vakanties)&amp;Activiteiten'!B$4:C$102,2,FALSE)),VLOOKUP(F267,'School(vakanties)&amp;Activiteiten'!A$4:C$102,3,FALSE))</f>
        <v/>
      </c>
      <c r="O267" s="16">
        <f>IF(ISERROR(VLOOKUP(F267,'School(vakanties)&amp;Activiteiten'!A$4:A$102,1,FALSE)=TRUE),IF(AND(O266&gt;0,O266&lt;999),O266-1,0),VLOOKUP(F267,'School(vakanties)&amp;Activiteiten'!A$4:D$102,4,FALSE))</f>
        <v>0</v>
      </c>
    </row>
    <row r="268" spans="1:15" x14ac:dyDescent="0.25">
      <c r="A268" s="183" t="str">
        <f t="shared" si="16"/>
        <v>--</v>
      </c>
      <c r="B268" s="110" t="str">
        <f t="shared" si="17"/>
        <v>--</v>
      </c>
      <c r="C268" s="179" t="str">
        <f>IF(F268="--","--",IF(ISEVEN(B268)=TRUE,SUBSTITUTE(LEFT(VLOOKUP(E268,'Basisgegevens+Uitleg'!$B$19:$D$25,3,),1),0,"--"),SUBSTITUTE(LEFT(VLOOKUP(E268,'Basisgegevens+Uitleg'!$B$19:$C$25,2,),1),0,"--")))</f>
        <v>--</v>
      </c>
      <c r="D268" s="124" t="str">
        <f t="shared" si="18"/>
        <v>--</v>
      </c>
      <c r="E268" s="110" t="str">
        <f t="shared" si="19"/>
        <v>--</v>
      </c>
      <c r="F268" s="138" t="str">
        <f>IF(ROW(E268)-5&lt;='Basisgegevens+Uitleg'!$C$2,F267+1,"--")</f>
        <v>--</v>
      </c>
      <c r="G268" s="86"/>
      <c r="H268" s="82"/>
      <c r="I268" s="82"/>
      <c r="J268" s="87"/>
      <c r="K268" s="108"/>
      <c r="L268" s="18" t="str">
        <f>IF(ISERROR(VLOOKUP($F268,'Speciale dagen&amp;Activiteiten'!$A$3:$A$100,1,FALSE))=TRUE,"",VLOOKUP($F268,'Speciale dagen&amp;Activiteiten'!$A$3:$B$100,2,FALSE))</f>
        <v/>
      </c>
      <c r="M268" s="14" t="str">
        <f>IF(ISERROR(VLOOKUP(CONCATENATE(DAY($F268),"-",MONTH($F268)),Verjaardagen!$C$2:$C$101,1,FALSE))=TRUE,"",VLOOKUP(CONCATENATE(DAY($F268),"-",MONTH($F268)),Verjaardagen!$C$2:$E$101,3,FALSE))</f>
        <v/>
      </c>
      <c r="N268" s="15" t="str">
        <f>IF(ISERROR(VLOOKUP(F268,'School(vakanties)&amp;Activiteiten'!A$4:A$102,1,FALSE)=TRUE),IF(ISERROR(VLOOKUP(F268,'School(vakanties)&amp;Activiteiten'!B$4:B$102,1,FALSE)=TRUE),IF(O268&gt;0,N267,""),VLOOKUP(F268,'School(vakanties)&amp;Activiteiten'!B$4:C$102,2,FALSE)),VLOOKUP(F268,'School(vakanties)&amp;Activiteiten'!A$4:C$102,3,FALSE))</f>
        <v/>
      </c>
      <c r="O268" s="16">
        <f>IF(ISERROR(VLOOKUP(F268,'School(vakanties)&amp;Activiteiten'!A$4:A$102,1,FALSE)=TRUE),IF(AND(O267&gt;0,O267&lt;999),O267-1,0),VLOOKUP(F268,'School(vakanties)&amp;Activiteiten'!A$4:D$102,4,FALSE))</f>
        <v>0</v>
      </c>
    </row>
    <row r="269" spans="1:15" x14ac:dyDescent="0.25">
      <c r="A269" s="183" t="str">
        <f t="shared" si="16"/>
        <v>--</v>
      </c>
      <c r="B269" s="110" t="str">
        <f t="shared" si="17"/>
        <v>--</v>
      </c>
      <c r="C269" s="179" t="str">
        <f>IF(F269="--","--",IF(ISEVEN(B269)=TRUE,SUBSTITUTE(LEFT(VLOOKUP(E269,'Basisgegevens+Uitleg'!$B$19:$D$25,3,),1),0,"--"),SUBSTITUTE(LEFT(VLOOKUP(E269,'Basisgegevens+Uitleg'!$B$19:$C$25,2,),1),0,"--")))</f>
        <v>--</v>
      </c>
      <c r="D269" s="124" t="str">
        <f t="shared" si="18"/>
        <v>--</v>
      </c>
      <c r="E269" s="110" t="str">
        <f t="shared" si="19"/>
        <v>--</v>
      </c>
      <c r="F269" s="138" t="str">
        <f>IF(ROW(E269)-5&lt;='Basisgegevens+Uitleg'!$C$2,F268+1,"--")</f>
        <v>--</v>
      </c>
      <c r="G269" s="86"/>
      <c r="H269" s="82"/>
      <c r="I269" s="82"/>
      <c r="J269" s="87"/>
      <c r="K269" s="108"/>
      <c r="L269" s="18" t="str">
        <f>IF(ISERROR(VLOOKUP($F269,'Speciale dagen&amp;Activiteiten'!$A$3:$A$100,1,FALSE))=TRUE,"",VLOOKUP($F269,'Speciale dagen&amp;Activiteiten'!$A$3:$B$100,2,FALSE))</f>
        <v/>
      </c>
      <c r="M269" s="14" t="str">
        <f>IF(ISERROR(VLOOKUP(CONCATENATE(DAY($F269),"-",MONTH($F269)),Verjaardagen!$C$2:$C$101,1,FALSE))=TRUE,"",VLOOKUP(CONCATENATE(DAY($F269),"-",MONTH($F269)),Verjaardagen!$C$2:$E$101,3,FALSE))</f>
        <v/>
      </c>
      <c r="N269" s="15" t="str">
        <f>IF(ISERROR(VLOOKUP(F269,'School(vakanties)&amp;Activiteiten'!A$4:A$102,1,FALSE)=TRUE),IF(ISERROR(VLOOKUP(F269,'School(vakanties)&amp;Activiteiten'!B$4:B$102,1,FALSE)=TRUE),IF(O269&gt;0,N268,""),VLOOKUP(F269,'School(vakanties)&amp;Activiteiten'!B$4:C$102,2,FALSE)),VLOOKUP(F269,'School(vakanties)&amp;Activiteiten'!A$4:C$102,3,FALSE))</f>
        <v/>
      </c>
      <c r="O269" s="16">
        <f>IF(ISERROR(VLOOKUP(F269,'School(vakanties)&amp;Activiteiten'!A$4:A$102,1,FALSE)=TRUE),IF(AND(O268&gt;0,O268&lt;999),O268-1,0),VLOOKUP(F269,'School(vakanties)&amp;Activiteiten'!A$4:D$102,4,FALSE))</f>
        <v>0</v>
      </c>
    </row>
    <row r="270" spans="1:15" x14ac:dyDescent="0.25">
      <c r="A270" s="183" t="str">
        <f t="shared" si="16"/>
        <v>--</v>
      </c>
      <c r="B270" s="110" t="str">
        <f t="shared" si="17"/>
        <v>--</v>
      </c>
      <c r="C270" s="179" t="str">
        <f>IF(F270="--","--",IF(ISEVEN(B270)=TRUE,SUBSTITUTE(LEFT(VLOOKUP(E270,'Basisgegevens+Uitleg'!$B$19:$D$25,3,),1),0,"--"),SUBSTITUTE(LEFT(VLOOKUP(E270,'Basisgegevens+Uitleg'!$B$19:$C$25,2,),1),0,"--")))</f>
        <v>--</v>
      </c>
      <c r="D270" s="124" t="str">
        <f t="shared" si="18"/>
        <v>--</v>
      </c>
      <c r="E270" s="110" t="str">
        <f t="shared" si="19"/>
        <v>--</v>
      </c>
      <c r="F270" s="138" t="str">
        <f>IF(ROW(E270)-5&lt;='Basisgegevens+Uitleg'!$C$2,F269+1,"--")</f>
        <v>--</v>
      </c>
      <c r="G270" s="86"/>
      <c r="H270" s="82"/>
      <c r="I270" s="82"/>
      <c r="J270" s="87"/>
      <c r="K270" s="108"/>
      <c r="L270" s="18" t="str">
        <f>IF(ISERROR(VLOOKUP($F270,'Speciale dagen&amp;Activiteiten'!$A$3:$A$100,1,FALSE))=TRUE,"",VLOOKUP($F270,'Speciale dagen&amp;Activiteiten'!$A$3:$B$100,2,FALSE))</f>
        <v/>
      </c>
      <c r="M270" s="14" t="str">
        <f>IF(ISERROR(VLOOKUP(CONCATENATE(DAY($F270),"-",MONTH($F270)),Verjaardagen!$C$2:$C$101,1,FALSE))=TRUE,"",VLOOKUP(CONCATENATE(DAY($F270),"-",MONTH($F270)),Verjaardagen!$C$2:$E$101,3,FALSE))</f>
        <v/>
      </c>
      <c r="N270" s="15" t="str">
        <f>IF(ISERROR(VLOOKUP(F270,'School(vakanties)&amp;Activiteiten'!A$4:A$102,1,FALSE)=TRUE),IF(ISERROR(VLOOKUP(F270,'School(vakanties)&amp;Activiteiten'!B$4:B$102,1,FALSE)=TRUE),IF(O270&gt;0,N269,""),VLOOKUP(F270,'School(vakanties)&amp;Activiteiten'!B$4:C$102,2,FALSE)),VLOOKUP(F270,'School(vakanties)&amp;Activiteiten'!A$4:C$102,3,FALSE))</f>
        <v/>
      </c>
      <c r="O270" s="16">
        <f>IF(ISERROR(VLOOKUP(F270,'School(vakanties)&amp;Activiteiten'!A$4:A$102,1,FALSE)=TRUE),IF(AND(O269&gt;0,O269&lt;999),O269-1,0),VLOOKUP(F270,'School(vakanties)&amp;Activiteiten'!A$4:D$102,4,FALSE))</f>
        <v>0</v>
      </c>
    </row>
    <row r="271" spans="1:15" x14ac:dyDescent="0.25">
      <c r="A271" s="183" t="str">
        <f t="shared" si="16"/>
        <v>--</v>
      </c>
      <c r="B271" s="110" t="str">
        <f t="shared" si="17"/>
        <v>--</v>
      </c>
      <c r="C271" s="179" t="str">
        <f>IF(F271="--","--",IF(ISEVEN(B271)=TRUE,SUBSTITUTE(LEFT(VLOOKUP(E271,'Basisgegevens+Uitleg'!$B$19:$D$25,3,),1),0,"--"),SUBSTITUTE(LEFT(VLOOKUP(E271,'Basisgegevens+Uitleg'!$B$19:$C$25,2,),1),0,"--")))</f>
        <v>--</v>
      </c>
      <c r="D271" s="124" t="str">
        <f t="shared" si="18"/>
        <v>--</v>
      </c>
      <c r="E271" s="110" t="str">
        <f t="shared" si="19"/>
        <v>--</v>
      </c>
      <c r="F271" s="138" t="str">
        <f>IF(ROW(E271)-5&lt;='Basisgegevens+Uitleg'!$C$2,F270+1,"--")</f>
        <v>--</v>
      </c>
      <c r="G271" s="86"/>
      <c r="H271" s="82"/>
      <c r="I271" s="82"/>
      <c r="J271" s="87"/>
      <c r="K271" s="108"/>
      <c r="L271" s="18" t="str">
        <f>IF(ISERROR(VLOOKUP($F271,'Speciale dagen&amp;Activiteiten'!$A$3:$A$100,1,FALSE))=TRUE,"",VLOOKUP($F271,'Speciale dagen&amp;Activiteiten'!$A$3:$B$100,2,FALSE))</f>
        <v/>
      </c>
      <c r="M271" s="14" t="str">
        <f>IF(ISERROR(VLOOKUP(CONCATENATE(DAY($F271),"-",MONTH($F271)),Verjaardagen!$C$2:$C$101,1,FALSE))=TRUE,"",VLOOKUP(CONCATENATE(DAY($F271),"-",MONTH($F271)),Verjaardagen!$C$2:$E$101,3,FALSE))</f>
        <v/>
      </c>
      <c r="N271" s="15" t="str">
        <f>IF(ISERROR(VLOOKUP(F271,'School(vakanties)&amp;Activiteiten'!A$4:A$102,1,FALSE)=TRUE),IF(ISERROR(VLOOKUP(F271,'School(vakanties)&amp;Activiteiten'!B$4:B$102,1,FALSE)=TRUE),IF(O271&gt;0,N270,""),VLOOKUP(F271,'School(vakanties)&amp;Activiteiten'!B$4:C$102,2,FALSE)),VLOOKUP(F271,'School(vakanties)&amp;Activiteiten'!A$4:C$102,3,FALSE))</f>
        <v/>
      </c>
      <c r="O271" s="16">
        <f>IF(ISERROR(VLOOKUP(F271,'School(vakanties)&amp;Activiteiten'!A$4:A$102,1,FALSE)=TRUE),IF(AND(O270&gt;0,O270&lt;999),O270-1,0),VLOOKUP(F271,'School(vakanties)&amp;Activiteiten'!A$4:D$102,4,FALSE))</f>
        <v>0</v>
      </c>
    </row>
    <row r="272" spans="1:15" x14ac:dyDescent="0.25">
      <c r="A272" s="183" t="str">
        <f t="shared" si="16"/>
        <v>--</v>
      </c>
      <c r="B272" s="110" t="str">
        <f t="shared" si="17"/>
        <v>--</v>
      </c>
      <c r="C272" s="179" t="str">
        <f>IF(F272="--","--",IF(ISEVEN(B272)=TRUE,SUBSTITUTE(LEFT(VLOOKUP(E272,'Basisgegevens+Uitleg'!$B$19:$D$25,3,),1),0,"--"),SUBSTITUTE(LEFT(VLOOKUP(E272,'Basisgegevens+Uitleg'!$B$19:$C$25,2,),1),0,"--")))</f>
        <v>--</v>
      </c>
      <c r="D272" s="124" t="str">
        <f t="shared" si="18"/>
        <v>--</v>
      </c>
      <c r="E272" s="110" t="str">
        <f t="shared" si="19"/>
        <v>--</v>
      </c>
      <c r="F272" s="138" t="str">
        <f>IF(ROW(E272)-5&lt;='Basisgegevens+Uitleg'!$C$2,F271+1,"--")</f>
        <v>--</v>
      </c>
      <c r="G272" s="86"/>
      <c r="H272" s="82"/>
      <c r="I272" s="82"/>
      <c r="J272" s="87"/>
      <c r="K272" s="108"/>
      <c r="L272" s="18" t="str">
        <f>IF(ISERROR(VLOOKUP($F272,'Speciale dagen&amp;Activiteiten'!$A$3:$A$100,1,FALSE))=TRUE,"",VLOOKUP($F272,'Speciale dagen&amp;Activiteiten'!$A$3:$B$100,2,FALSE))</f>
        <v/>
      </c>
      <c r="M272" s="14" t="str">
        <f>IF(ISERROR(VLOOKUP(CONCATENATE(DAY($F272),"-",MONTH($F272)),Verjaardagen!$C$2:$C$101,1,FALSE))=TRUE,"",VLOOKUP(CONCATENATE(DAY($F272),"-",MONTH($F272)),Verjaardagen!$C$2:$E$101,3,FALSE))</f>
        <v/>
      </c>
      <c r="N272" s="15" t="str">
        <f>IF(ISERROR(VLOOKUP(F272,'School(vakanties)&amp;Activiteiten'!A$4:A$102,1,FALSE)=TRUE),IF(ISERROR(VLOOKUP(F272,'School(vakanties)&amp;Activiteiten'!B$4:B$102,1,FALSE)=TRUE),IF(O272&gt;0,N271,""),VLOOKUP(F272,'School(vakanties)&amp;Activiteiten'!B$4:C$102,2,FALSE)),VLOOKUP(F272,'School(vakanties)&amp;Activiteiten'!A$4:C$102,3,FALSE))</f>
        <v/>
      </c>
      <c r="O272" s="16">
        <f>IF(ISERROR(VLOOKUP(F272,'School(vakanties)&amp;Activiteiten'!A$4:A$102,1,FALSE)=TRUE),IF(AND(O271&gt;0,O271&lt;999),O271-1,0),VLOOKUP(F272,'School(vakanties)&amp;Activiteiten'!A$4:D$102,4,FALSE))</f>
        <v>0</v>
      </c>
    </row>
    <row r="273" spans="1:15" x14ac:dyDescent="0.25">
      <c r="A273" s="183" t="str">
        <f t="shared" si="16"/>
        <v>--</v>
      </c>
      <c r="B273" s="110" t="str">
        <f t="shared" si="17"/>
        <v>--</v>
      </c>
      <c r="C273" s="179" t="str">
        <f>IF(F273="--","--",IF(ISEVEN(B273)=TRUE,SUBSTITUTE(LEFT(VLOOKUP(E273,'Basisgegevens+Uitleg'!$B$19:$D$25,3,),1),0,"--"),SUBSTITUTE(LEFT(VLOOKUP(E273,'Basisgegevens+Uitleg'!$B$19:$C$25,2,),1),0,"--")))</f>
        <v>--</v>
      </c>
      <c r="D273" s="124" t="str">
        <f t="shared" si="18"/>
        <v>--</v>
      </c>
      <c r="E273" s="110" t="str">
        <f t="shared" si="19"/>
        <v>--</v>
      </c>
      <c r="F273" s="138" t="str">
        <f>IF(ROW(E273)-5&lt;='Basisgegevens+Uitleg'!$C$2,F272+1,"--")</f>
        <v>--</v>
      </c>
      <c r="G273" s="86"/>
      <c r="H273" s="82"/>
      <c r="I273" s="82"/>
      <c r="J273" s="87"/>
      <c r="K273" s="108"/>
      <c r="L273" s="18" t="str">
        <f>IF(ISERROR(VLOOKUP($F273,'Speciale dagen&amp;Activiteiten'!$A$3:$A$100,1,FALSE))=TRUE,"",VLOOKUP($F273,'Speciale dagen&amp;Activiteiten'!$A$3:$B$100,2,FALSE))</f>
        <v/>
      </c>
      <c r="M273" s="14" t="str">
        <f>IF(ISERROR(VLOOKUP(CONCATENATE(DAY($F273),"-",MONTH($F273)),Verjaardagen!$C$2:$C$101,1,FALSE))=TRUE,"",VLOOKUP(CONCATENATE(DAY($F273),"-",MONTH($F273)),Verjaardagen!$C$2:$E$101,3,FALSE))</f>
        <v/>
      </c>
      <c r="N273" s="15" t="str">
        <f>IF(ISERROR(VLOOKUP(F273,'School(vakanties)&amp;Activiteiten'!A$4:A$102,1,FALSE)=TRUE),IF(ISERROR(VLOOKUP(F273,'School(vakanties)&amp;Activiteiten'!B$4:B$102,1,FALSE)=TRUE),IF(O273&gt;0,N272,""),VLOOKUP(F273,'School(vakanties)&amp;Activiteiten'!B$4:C$102,2,FALSE)),VLOOKUP(F273,'School(vakanties)&amp;Activiteiten'!A$4:C$102,3,FALSE))</f>
        <v/>
      </c>
      <c r="O273" s="16">
        <f>IF(ISERROR(VLOOKUP(F273,'School(vakanties)&amp;Activiteiten'!A$4:A$102,1,FALSE)=TRUE),IF(AND(O272&gt;0,O272&lt;999),O272-1,0),VLOOKUP(F273,'School(vakanties)&amp;Activiteiten'!A$4:D$102,4,FALSE))</f>
        <v>0</v>
      </c>
    </row>
    <row r="274" spans="1:15" x14ac:dyDescent="0.25">
      <c r="A274" s="183" t="str">
        <f t="shared" si="16"/>
        <v>--</v>
      </c>
      <c r="B274" s="110" t="str">
        <f t="shared" si="17"/>
        <v>--</v>
      </c>
      <c r="C274" s="179" t="str">
        <f>IF(F274="--","--",IF(ISEVEN(B274)=TRUE,SUBSTITUTE(LEFT(VLOOKUP(E274,'Basisgegevens+Uitleg'!$B$19:$D$25,3,),1),0,"--"),SUBSTITUTE(LEFT(VLOOKUP(E274,'Basisgegevens+Uitleg'!$B$19:$C$25,2,),1),0,"--")))</f>
        <v>--</v>
      </c>
      <c r="D274" s="124" t="str">
        <f t="shared" si="18"/>
        <v>--</v>
      </c>
      <c r="E274" s="110" t="str">
        <f t="shared" si="19"/>
        <v>--</v>
      </c>
      <c r="F274" s="138" t="str">
        <f>IF(ROW(E274)-5&lt;='Basisgegevens+Uitleg'!$C$2,F273+1,"--")</f>
        <v>--</v>
      </c>
      <c r="G274" s="86"/>
      <c r="H274" s="82"/>
      <c r="I274" s="82"/>
      <c r="J274" s="87"/>
      <c r="K274" s="108"/>
      <c r="L274" s="18" t="str">
        <f>IF(ISERROR(VLOOKUP($F274,'Speciale dagen&amp;Activiteiten'!$A$3:$A$100,1,FALSE))=TRUE,"",VLOOKUP($F274,'Speciale dagen&amp;Activiteiten'!$A$3:$B$100,2,FALSE))</f>
        <v/>
      </c>
      <c r="M274" s="14" t="str">
        <f>IF(ISERROR(VLOOKUP(CONCATENATE(DAY($F274),"-",MONTH($F274)),Verjaardagen!$C$2:$C$101,1,FALSE))=TRUE,"",VLOOKUP(CONCATENATE(DAY($F274),"-",MONTH($F274)),Verjaardagen!$C$2:$E$101,3,FALSE))</f>
        <v/>
      </c>
      <c r="N274" s="15" t="str">
        <f>IF(ISERROR(VLOOKUP(F274,'School(vakanties)&amp;Activiteiten'!A$4:A$102,1,FALSE)=TRUE),IF(ISERROR(VLOOKUP(F274,'School(vakanties)&amp;Activiteiten'!B$4:B$102,1,FALSE)=TRUE),IF(O274&gt;0,N273,""),VLOOKUP(F274,'School(vakanties)&amp;Activiteiten'!B$4:C$102,2,FALSE)),VLOOKUP(F274,'School(vakanties)&amp;Activiteiten'!A$4:C$102,3,FALSE))</f>
        <v/>
      </c>
      <c r="O274" s="16">
        <f>IF(ISERROR(VLOOKUP(F274,'School(vakanties)&amp;Activiteiten'!A$4:A$102,1,FALSE)=TRUE),IF(AND(O273&gt;0,O273&lt;999),O273-1,0),VLOOKUP(F274,'School(vakanties)&amp;Activiteiten'!A$4:D$102,4,FALSE))</f>
        <v>0</v>
      </c>
    </row>
    <row r="275" spans="1:15" x14ac:dyDescent="0.25">
      <c r="A275" s="183" t="str">
        <f t="shared" si="16"/>
        <v>--</v>
      </c>
      <c r="B275" s="110" t="str">
        <f t="shared" si="17"/>
        <v>--</v>
      </c>
      <c r="C275" s="179" t="str">
        <f>IF(F275="--","--",IF(ISEVEN(B275)=TRUE,SUBSTITUTE(LEFT(VLOOKUP(E275,'Basisgegevens+Uitleg'!$B$19:$D$25,3,),1),0,"--"),SUBSTITUTE(LEFT(VLOOKUP(E275,'Basisgegevens+Uitleg'!$B$19:$C$25,2,),1),0,"--")))</f>
        <v>--</v>
      </c>
      <c r="D275" s="124" t="str">
        <f t="shared" si="18"/>
        <v>--</v>
      </c>
      <c r="E275" s="110" t="str">
        <f t="shared" si="19"/>
        <v>--</v>
      </c>
      <c r="F275" s="138" t="str">
        <f>IF(ROW(E275)-5&lt;='Basisgegevens+Uitleg'!$C$2,F274+1,"--")</f>
        <v>--</v>
      </c>
      <c r="G275" s="86"/>
      <c r="H275" s="82"/>
      <c r="I275" s="82"/>
      <c r="J275" s="87"/>
      <c r="K275" s="108"/>
      <c r="L275" s="18" t="str">
        <f>IF(ISERROR(VLOOKUP($F275,'Speciale dagen&amp;Activiteiten'!$A$3:$A$100,1,FALSE))=TRUE,"",VLOOKUP($F275,'Speciale dagen&amp;Activiteiten'!$A$3:$B$100,2,FALSE))</f>
        <v/>
      </c>
      <c r="M275" s="14" t="str">
        <f>IF(ISERROR(VLOOKUP(CONCATENATE(DAY($F275),"-",MONTH($F275)),Verjaardagen!$C$2:$C$101,1,FALSE))=TRUE,"",VLOOKUP(CONCATENATE(DAY($F275),"-",MONTH($F275)),Verjaardagen!$C$2:$E$101,3,FALSE))</f>
        <v/>
      </c>
      <c r="N275" s="15" t="str">
        <f>IF(ISERROR(VLOOKUP(F275,'School(vakanties)&amp;Activiteiten'!A$4:A$102,1,FALSE)=TRUE),IF(ISERROR(VLOOKUP(F275,'School(vakanties)&amp;Activiteiten'!B$4:B$102,1,FALSE)=TRUE),IF(O275&gt;0,N274,""),VLOOKUP(F275,'School(vakanties)&amp;Activiteiten'!B$4:C$102,2,FALSE)),VLOOKUP(F275,'School(vakanties)&amp;Activiteiten'!A$4:C$102,3,FALSE))</f>
        <v/>
      </c>
      <c r="O275" s="16">
        <f>IF(ISERROR(VLOOKUP(F275,'School(vakanties)&amp;Activiteiten'!A$4:A$102,1,FALSE)=TRUE),IF(AND(O274&gt;0,O274&lt;999),O274-1,0),VLOOKUP(F275,'School(vakanties)&amp;Activiteiten'!A$4:D$102,4,FALSE))</f>
        <v>0</v>
      </c>
    </row>
    <row r="276" spans="1:15" x14ac:dyDescent="0.25">
      <c r="A276" s="183" t="str">
        <f t="shared" si="16"/>
        <v>--</v>
      </c>
      <c r="B276" s="110" t="str">
        <f t="shared" si="17"/>
        <v>--</v>
      </c>
      <c r="C276" s="179" t="str">
        <f>IF(F276="--","--",IF(ISEVEN(B276)=TRUE,SUBSTITUTE(LEFT(VLOOKUP(E276,'Basisgegevens+Uitleg'!$B$19:$D$25,3,),1),0,"--"),SUBSTITUTE(LEFT(VLOOKUP(E276,'Basisgegevens+Uitleg'!$B$19:$C$25,2,),1),0,"--")))</f>
        <v>--</v>
      </c>
      <c r="D276" s="124" t="str">
        <f t="shared" si="18"/>
        <v>--</v>
      </c>
      <c r="E276" s="110" t="str">
        <f t="shared" si="19"/>
        <v>--</v>
      </c>
      <c r="F276" s="138" t="str">
        <f>IF(ROW(E276)-5&lt;='Basisgegevens+Uitleg'!$C$2,F275+1,"--")</f>
        <v>--</v>
      </c>
      <c r="G276" s="86"/>
      <c r="H276" s="82"/>
      <c r="I276" s="82"/>
      <c r="J276" s="87"/>
      <c r="K276" s="108"/>
      <c r="L276" s="18" t="str">
        <f>IF(ISERROR(VLOOKUP($F276,'Speciale dagen&amp;Activiteiten'!$A$3:$A$100,1,FALSE))=TRUE,"",VLOOKUP($F276,'Speciale dagen&amp;Activiteiten'!$A$3:$B$100,2,FALSE))</f>
        <v/>
      </c>
      <c r="M276" s="14" t="str">
        <f>IF(ISERROR(VLOOKUP(CONCATENATE(DAY($F276),"-",MONTH($F276)),Verjaardagen!$C$2:$C$101,1,FALSE))=TRUE,"",VLOOKUP(CONCATENATE(DAY($F276),"-",MONTH($F276)),Verjaardagen!$C$2:$E$101,3,FALSE))</f>
        <v/>
      </c>
      <c r="N276" s="15" t="str">
        <f>IF(ISERROR(VLOOKUP(F276,'School(vakanties)&amp;Activiteiten'!A$4:A$102,1,FALSE)=TRUE),IF(ISERROR(VLOOKUP(F276,'School(vakanties)&amp;Activiteiten'!B$4:B$102,1,FALSE)=TRUE),IF(O276&gt;0,N275,""),VLOOKUP(F276,'School(vakanties)&amp;Activiteiten'!B$4:C$102,2,FALSE)),VLOOKUP(F276,'School(vakanties)&amp;Activiteiten'!A$4:C$102,3,FALSE))</f>
        <v/>
      </c>
      <c r="O276" s="16">
        <f>IF(ISERROR(VLOOKUP(F276,'School(vakanties)&amp;Activiteiten'!A$4:A$102,1,FALSE)=TRUE),IF(AND(O275&gt;0,O275&lt;999),O275-1,0),VLOOKUP(F276,'School(vakanties)&amp;Activiteiten'!A$4:D$102,4,FALSE))</f>
        <v>0</v>
      </c>
    </row>
    <row r="277" spans="1:15" x14ac:dyDescent="0.25">
      <c r="A277" s="183" t="str">
        <f t="shared" si="16"/>
        <v>--</v>
      </c>
      <c r="B277" s="110" t="str">
        <f t="shared" si="17"/>
        <v>--</v>
      </c>
      <c r="C277" s="179" t="str">
        <f>IF(F277="--","--",IF(ISEVEN(B277)=TRUE,SUBSTITUTE(LEFT(VLOOKUP(E277,'Basisgegevens+Uitleg'!$B$19:$D$25,3,),1),0,"--"),SUBSTITUTE(LEFT(VLOOKUP(E277,'Basisgegevens+Uitleg'!$B$19:$C$25,2,),1),0,"--")))</f>
        <v>--</v>
      </c>
      <c r="D277" s="124" t="str">
        <f t="shared" si="18"/>
        <v>--</v>
      </c>
      <c r="E277" s="110" t="str">
        <f t="shared" si="19"/>
        <v>--</v>
      </c>
      <c r="F277" s="138" t="str">
        <f>IF(ROW(E277)-5&lt;='Basisgegevens+Uitleg'!$C$2,F276+1,"--")</f>
        <v>--</v>
      </c>
      <c r="G277" s="86"/>
      <c r="H277" s="82"/>
      <c r="I277" s="82"/>
      <c r="J277" s="87"/>
      <c r="K277" s="108"/>
      <c r="L277" s="18" t="str">
        <f>IF(ISERROR(VLOOKUP($F277,'Speciale dagen&amp;Activiteiten'!$A$3:$A$100,1,FALSE))=TRUE,"",VLOOKUP($F277,'Speciale dagen&amp;Activiteiten'!$A$3:$B$100,2,FALSE))</f>
        <v/>
      </c>
      <c r="M277" s="14" t="str">
        <f>IF(ISERROR(VLOOKUP(CONCATENATE(DAY($F277),"-",MONTH($F277)),Verjaardagen!$C$2:$C$101,1,FALSE))=TRUE,"",VLOOKUP(CONCATENATE(DAY($F277),"-",MONTH($F277)),Verjaardagen!$C$2:$E$101,3,FALSE))</f>
        <v/>
      </c>
      <c r="N277" s="15" t="str">
        <f>IF(ISERROR(VLOOKUP(F277,'School(vakanties)&amp;Activiteiten'!A$4:A$102,1,FALSE)=TRUE),IF(ISERROR(VLOOKUP(F277,'School(vakanties)&amp;Activiteiten'!B$4:B$102,1,FALSE)=TRUE),IF(O277&gt;0,N276,""),VLOOKUP(F277,'School(vakanties)&amp;Activiteiten'!B$4:C$102,2,FALSE)),VLOOKUP(F277,'School(vakanties)&amp;Activiteiten'!A$4:C$102,3,FALSE))</f>
        <v/>
      </c>
      <c r="O277" s="16">
        <f>IF(ISERROR(VLOOKUP(F277,'School(vakanties)&amp;Activiteiten'!A$4:A$102,1,FALSE)=TRUE),IF(AND(O276&gt;0,O276&lt;999),O276-1,0),VLOOKUP(F277,'School(vakanties)&amp;Activiteiten'!A$4:D$102,4,FALSE))</f>
        <v>0</v>
      </c>
    </row>
    <row r="278" spans="1:15" x14ac:dyDescent="0.25">
      <c r="A278" s="183" t="str">
        <f t="shared" si="16"/>
        <v>--</v>
      </c>
      <c r="B278" s="110" t="str">
        <f t="shared" si="17"/>
        <v>--</v>
      </c>
      <c r="C278" s="179" t="str">
        <f>IF(F278="--","--",IF(ISEVEN(B278)=TRUE,SUBSTITUTE(LEFT(VLOOKUP(E278,'Basisgegevens+Uitleg'!$B$19:$D$25,3,),1),0,"--"),SUBSTITUTE(LEFT(VLOOKUP(E278,'Basisgegevens+Uitleg'!$B$19:$C$25,2,),1),0,"--")))</f>
        <v>--</v>
      </c>
      <c r="D278" s="124" t="str">
        <f t="shared" si="18"/>
        <v>--</v>
      </c>
      <c r="E278" s="110" t="str">
        <f t="shared" si="19"/>
        <v>--</v>
      </c>
      <c r="F278" s="138" t="str">
        <f>IF(ROW(E278)-5&lt;='Basisgegevens+Uitleg'!$C$2,F277+1,"--")</f>
        <v>--</v>
      </c>
      <c r="G278" s="86"/>
      <c r="H278" s="82"/>
      <c r="I278" s="82"/>
      <c r="J278" s="87"/>
      <c r="K278" s="108"/>
      <c r="L278" s="18" t="str">
        <f>IF(ISERROR(VLOOKUP($F278,'Speciale dagen&amp;Activiteiten'!$A$3:$A$100,1,FALSE))=TRUE,"",VLOOKUP($F278,'Speciale dagen&amp;Activiteiten'!$A$3:$B$100,2,FALSE))</f>
        <v/>
      </c>
      <c r="M278" s="14" t="str">
        <f>IF(ISERROR(VLOOKUP(CONCATENATE(DAY($F278),"-",MONTH($F278)),Verjaardagen!$C$2:$C$101,1,FALSE))=TRUE,"",VLOOKUP(CONCATENATE(DAY($F278),"-",MONTH($F278)),Verjaardagen!$C$2:$E$101,3,FALSE))</f>
        <v/>
      </c>
      <c r="N278" s="15" t="str">
        <f>IF(ISERROR(VLOOKUP(F278,'School(vakanties)&amp;Activiteiten'!A$4:A$102,1,FALSE)=TRUE),IF(ISERROR(VLOOKUP(F278,'School(vakanties)&amp;Activiteiten'!B$4:B$102,1,FALSE)=TRUE),IF(O278&gt;0,N277,""),VLOOKUP(F278,'School(vakanties)&amp;Activiteiten'!B$4:C$102,2,FALSE)),VLOOKUP(F278,'School(vakanties)&amp;Activiteiten'!A$4:C$102,3,FALSE))</f>
        <v/>
      </c>
      <c r="O278" s="16">
        <f>IF(ISERROR(VLOOKUP(F278,'School(vakanties)&amp;Activiteiten'!A$4:A$102,1,FALSE)=TRUE),IF(AND(O277&gt;0,O277&lt;999),O277-1,0),VLOOKUP(F278,'School(vakanties)&amp;Activiteiten'!A$4:D$102,4,FALSE))</f>
        <v>0</v>
      </c>
    </row>
    <row r="279" spans="1:15" x14ac:dyDescent="0.25">
      <c r="A279" s="183" t="str">
        <f t="shared" si="16"/>
        <v>--</v>
      </c>
      <c r="B279" s="110" t="str">
        <f t="shared" si="17"/>
        <v>--</v>
      </c>
      <c r="C279" s="179" t="str">
        <f>IF(F279="--","--",IF(ISEVEN(B279)=TRUE,SUBSTITUTE(LEFT(VLOOKUP(E279,'Basisgegevens+Uitleg'!$B$19:$D$25,3,),1),0,"--"),SUBSTITUTE(LEFT(VLOOKUP(E279,'Basisgegevens+Uitleg'!$B$19:$C$25,2,),1),0,"--")))</f>
        <v>--</v>
      </c>
      <c r="D279" s="124" t="str">
        <f t="shared" si="18"/>
        <v>--</v>
      </c>
      <c r="E279" s="110" t="str">
        <f t="shared" si="19"/>
        <v>--</v>
      </c>
      <c r="F279" s="138" t="str">
        <f>IF(ROW(E279)-5&lt;='Basisgegevens+Uitleg'!$C$2,F278+1,"--")</f>
        <v>--</v>
      </c>
      <c r="G279" s="86"/>
      <c r="H279" s="82"/>
      <c r="I279" s="82"/>
      <c r="J279" s="87"/>
      <c r="K279" s="108"/>
      <c r="L279" s="18" t="str">
        <f>IF(ISERROR(VLOOKUP($F279,'Speciale dagen&amp;Activiteiten'!$A$3:$A$100,1,FALSE))=TRUE,"",VLOOKUP($F279,'Speciale dagen&amp;Activiteiten'!$A$3:$B$100,2,FALSE))</f>
        <v/>
      </c>
      <c r="M279" s="14" t="str">
        <f>IF(ISERROR(VLOOKUP(CONCATENATE(DAY($F279),"-",MONTH($F279)),Verjaardagen!$C$2:$C$101,1,FALSE))=TRUE,"",VLOOKUP(CONCATENATE(DAY($F279),"-",MONTH($F279)),Verjaardagen!$C$2:$E$101,3,FALSE))</f>
        <v/>
      </c>
      <c r="N279" s="15" t="str">
        <f>IF(ISERROR(VLOOKUP(F279,'School(vakanties)&amp;Activiteiten'!A$4:A$102,1,FALSE)=TRUE),IF(ISERROR(VLOOKUP(F279,'School(vakanties)&amp;Activiteiten'!B$4:B$102,1,FALSE)=TRUE),IF(O279&gt;0,N278,""),VLOOKUP(F279,'School(vakanties)&amp;Activiteiten'!B$4:C$102,2,FALSE)),VLOOKUP(F279,'School(vakanties)&amp;Activiteiten'!A$4:C$102,3,FALSE))</f>
        <v/>
      </c>
      <c r="O279" s="16">
        <f>IF(ISERROR(VLOOKUP(F279,'School(vakanties)&amp;Activiteiten'!A$4:A$102,1,FALSE)=TRUE),IF(AND(O278&gt;0,O278&lt;999),O278-1,0),VLOOKUP(F279,'School(vakanties)&amp;Activiteiten'!A$4:D$102,4,FALSE))</f>
        <v>0</v>
      </c>
    </row>
    <row r="280" spans="1:15" x14ac:dyDescent="0.25">
      <c r="A280" s="183" t="str">
        <f t="shared" si="16"/>
        <v>--</v>
      </c>
      <c r="B280" s="110" t="str">
        <f t="shared" si="17"/>
        <v>--</v>
      </c>
      <c r="C280" s="179" t="str">
        <f>IF(F280="--","--",IF(ISEVEN(B280)=TRUE,SUBSTITUTE(LEFT(VLOOKUP(E280,'Basisgegevens+Uitleg'!$B$19:$D$25,3,),1),0,"--"),SUBSTITUTE(LEFT(VLOOKUP(E280,'Basisgegevens+Uitleg'!$B$19:$C$25,2,),1),0,"--")))</f>
        <v>--</v>
      </c>
      <c r="D280" s="124" t="str">
        <f t="shared" si="18"/>
        <v>--</v>
      </c>
      <c r="E280" s="110" t="str">
        <f t="shared" si="19"/>
        <v>--</v>
      </c>
      <c r="F280" s="138" t="str">
        <f>IF(ROW(E280)-5&lt;='Basisgegevens+Uitleg'!$C$2,F279+1,"--")</f>
        <v>--</v>
      </c>
      <c r="G280" s="86"/>
      <c r="H280" s="82"/>
      <c r="I280" s="82"/>
      <c r="J280" s="87"/>
      <c r="K280" s="108"/>
      <c r="L280" s="18" t="str">
        <f>IF(ISERROR(VLOOKUP($F280,'Speciale dagen&amp;Activiteiten'!$A$3:$A$100,1,FALSE))=TRUE,"",VLOOKUP($F280,'Speciale dagen&amp;Activiteiten'!$A$3:$B$100,2,FALSE))</f>
        <v/>
      </c>
      <c r="M280" s="14" t="str">
        <f>IF(ISERROR(VLOOKUP(CONCATENATE(DAY($F280),"-",MONTH($F280)),Verjaardagen!$C$2:$C$101,1,FALSE))=TRUE,"",VLOOKUP(CONCATENATE(DAY($F280),"-",MONTH($F280)),Verjaardagen!$C$2:$E$101,3,FALSE))</f>
        <v/>
      </c>
      <c r="N280" s="15" t="str">
        <f>IF(ISERROR(VLOOKUP(F280,'School(vakanties)&amp;Activiteiten'!A$4:A$102,1,FALSE)=TRUE),IF(ISERROR(VLOOKUP(F280,'School(vakanties)&amp;Activiteiten'!B$4:B$102,1,FALSE)=TRUE),IF(O280&gt;0,N279,""),VLOOKUP(F280,'School(vakanties)&amp;Activiteiten'!B$4:C$102,2,FALSE)),VLOOKUP(F280,'School(vakanties)&amp;Activiteiten'!A$4:C$102,3,FALSE))</f>
        <v/>
      </c>
      <c r="O280" s="16">
        <f>IF(ISERROR(VLOOKUP(F280,'School(vakanties)&amp;Activiteiten'!A$4:A$102,1,FALSE)=TRUE),IF(AND(O279&gt;0,O279&lt;999),O279-1,0),VLOOKUP(F280,'School(vakanties)&amp;Activiteiten'!A$4:D$102,4,FALSE))</f>
        <v>0</v>
      </c>
    </row>
    <row r="281" spans="1:15" x14ac:dyDescent="0.25">
      <c r="A281" s="183" t="str">
        <f t="shared" si="16"/>
        <v>--</v>
      </c>
      <c r="B281" s="110" t="str">
        <f t="shared" si="17"/>
        <v>--</v>
      </c>
      <c r="C281" s="179" t="str">
        <f>IF(F281="--","--",IF(ISEVEN(B281)=TRUE,SUBSTITUTE(LEFT(VLOOKUP(E281,'Basisgegevens+Uitleg'!$B$19:$D$25,3,),1),0,"--"),SUBSTITUTE(LEFT(VLOOKUP(E281,'Basisgegevens+Uitleg'!$B$19:$C$25,2,),1),0,"--")))</f>
        <v>--</v>
      </c>
      <c r="D281" s="124" t="str">
        <f t="shared" si="18"/>
        <v>--</v>
      </c>
      <c r="E281" s="110" t="str">
        <f t="shared" si="19"/>
        <v>--</v>
      </c>
      <c r="F281" s="138" t="str">
        <f>IF(ROW(E281)-5&lt;='Basisgegevens+Uitleg'!$C$2,F280+1,"--")</f>
        <v>--</v>
      </c>
      <c r="G281" s="86"/>
      <c r="H281" s="82"/>
      <c r="I281" s="82"/>
      <c r="J281" s="87"/>
      <c r="K281" s="108"/>
      <c r="L281" s="18" t="str">
        <f>IF(ISERROR(VLOOKUP($F281,'Speciale dagen&amp;Activiteiten'!$A$3:$A$100,1,FALSE))=TRUE,"",VLOOKUP($F281,'Speciale dagen&amp;Activiteiten'!$A$3:$B$100,2,FALSE))</f>
        <v/>
      </c>
      <c r="M281" s="14" t="str">
        <f>IF(ISERROR(VLOOKUP(CONCATENATE(DAY($F281),"-",MONTH($F281)),Verjaardagen!$C$2:$C$101,1,FALSE))=TRUE,"",VLOOKUP(CONCATENATE(DAY($F281),"-",MONTH($F281)),Verjaardagen!$C$2:$E$101,3,FALSE))</f>
        <v/>
      </c>
      <c r="N281" s="15" t="str">
        <f>IF(ISERROR(VLOOKUP(F281,'School(vakanties)&amp;Activiteiten'!A$4:A$102,1,FALSE)=TRUE),IF(ISERROR(VLOOKUP(F281,'School(vakanties)&amp;Activiteiten'!B$4:B$102,1,FALSE)=TRUE),IF(O281&gt;0,N280,""),VLOOKUP(F281,'School(vakanties)&amp;Activiteiten'!B$4:C$102,2,FALSE)),VLOOKUP(F281,'School(vakanties)&amp;Activiteiten'!A$4:C$102,3,FALSE))</f>
        <v/>
      </c>
      <c r="O281" s="16">
        <f>IF(ISERROR(VLOOKUP(F281,'School(vakanties)&amp;Activiteiten'!A$4:A$102,1,FALSE)=TRUE),IF(AND(O280&gt;0,O280&lt;999),O280-1,0),VLOOKUP(F281,'School(vakanties)&amp;Activiteiten'!A$4:D$102,4,FALSE))</f>
        <v>0</v>
      </c>
    </row>
    <row r="282" spans="1:15" x14ac:dyDescent="0.25">
      <c r="A282" s="183" t="str">
        <f t="shared" si="16"/>
        <v>--</v>
      </c>
      <c r="B282" s="110" t="str">
        <f t="shared" si="17"/>
        <v>--</v>
      </c>
      <c r="C282" s="179" t="str">
        <f>IF(F282="--","--",IF(ISEVEN(B282)=TRUE,SUBSTITUTE(LEFT(VLOOKUP(E282,'Basisgegevens+Uitleg'!$B$19:$D$25,3,),1),0,"--"),SUBSTITUTE(LEFT(VLOOKUP(E282,'Basisgegevens+Uitleg'!$B$19:$C$25,2,),1),0,"--")))</f>
        <v>--</v>
      </c>
      <c r="D282" s="124" t="str">
        <f t="shared" si="18"/>
        <v>--</v>
      </c>
      <c r="E282" s="110" t="str">
        <f t="shared" si="19"/>
        <v>--</v>
      </c>
      <c r="F282" s="138" t="str">
        <f>IF(ROW(E282)-5&lt;='Basisgegevens+Uitleg'!$C$2,F281+1,"--")</f>
        <v>--</v>
      </c>
      <c r="G282" s="86"/>
      <c r="H282" s="82"/>
      <c r="I282" s="82"/>
      <c r="J282" s="87"/>
      <c r="K282" s="108"/>
      <c r="L282" s="18" t="str">
        <f>IF(ISERROR(VLOOKUP($F282,'Speciale dagen&amp;Activiteiten'!$A$3:$A$100,1,FALSE))=TRUE,"",VLOOKUP($F282,'Speciale dagen&amp;Activiteiten'!$A$3:$B$100,2,FALSE))</f>
        <v/>
      </c>
      <c r="M282" s="14" t="str">
        <f>IF(ISERROR(VLOOKUP(CONCATENATE(DAY($F282),"-",MONTH($F282)),Verjaardagen!$C$2:$C$101,1,FALSE))=TRUE,"",VLOOKUP(CONCATENATE(DAY($F282),"-",MONTH($F282)),Verjaardagen!$C$2:$E$101,3,FALSE))</f>
        <v/>
      </c>
      <c r="N282" s="15" t="str">
        <f>IF(ISERROR(VLOOKUP(F282,'School(vakanties)&amp;Activiteiten'!A$4:A$102,1,FALSE)=TRUE),IF(ISERROR(VLOOKUP(F282,'School(vakanties)&amp;Activiteiten'!B$4:B$102,1,FALSE)=TRUE),IF(O282&gt;0,N281,""),VLOOKUP(F282,'School(vakanties)&amp;Activiteiten'!B$4:C$102,2,FALSE)),VLOOKUP(F282,'School(vakanties)&amp;Activiteiten'!A$4:C$102,3,FALSE))</f>
        <v/>
      </c>
      <c r="O282" s="16">
        <f>IF(ISERROR(VLOOKUP(F282,'School(vakanties)&amp;Activiteiten'!A$4:A$102,1,FALSE)=TRUE),IF(AND(O281&gt;0,O281&lt;999),O281-1,0),VLOOKUP(F282,'School(vakanties)&amp;Activiteiten'!A$4:D$102,4,FALSE))</f>
        <v>0</v>
      </c>
    </row>
    <row r="283" spans="1:15" x14ac:dyDescent="0.25">
      <c r="A283" s="183" t="str">
        <f t="shared" si="16"/>
        <v>--</v>
      </c>
      <c r="B283" s="110" t="str">
        <f t="shared" si="17"/>
        <v>--</v>
      </c>
      <c r="C283" s="179" t="str">
        <f>IF(F283="--","--",IF(ISEVEN(B283)=TRUE,SUBSTITUTE(LEFT(VLOOKUP(E283,'Basisgegevens+Uitleg'!$B$19:$D$25,3,),1),0,"--"),SUBSTITUTE(LEFT(VLOOKUP(E283,'Basisgegevens+Uitleg'!$B$19:$C$25,2,),1),0,"--")))</f>
        <v>--</v>
      </c>
      <c r="D283" s="124" t="str">
        <f t="shared" si="18"/>
        <v>--</v>
      </c>
      <c r="E283" s="110" t="str">
        <f t="shared" si="19"/>
        <v>--</v>
      </c>
      <c r="F283" s="138" t="str">
        <f>IF(ROW(E283)-5&lt;='Basisgegevens+Uitleg'!$C$2,F282+1,"--")</f>
        <v>--</v>
      </c>
      <c r="G283" s="86"/>
      <c r="H283" s="82"/>
      <c r="I283" s="82"/>
      <c r="J283" s="87"/>
      <c r="K283" s="108"/>
      <c r="L283" s="18" t="str">
        <f>IF(ISERROR(VLOOKUP($F283,'Speciale dagen&amp;Activiteiten'!$A$3:$A$100,1,FALSE))=TRUE,"",VLOOKUP($F283,'Speciale dagen&amp;Activiteiten'!$A$3:$B$100,2,FALSE))</f>
        <v/>
      </c>
      <c r="M283" s="14" t="str">
        <f>IF(ISERROR(VLOOKUP(CONCATENATE(DAY($F283),"-",MONTH($F283)),Verjaardagen!$C$2:$C$101,1,FALSE))=TRUE,"",VLOOKUP(CONCATENATE(DAY($F283),"-",MONTH($F283)),Verjaardagen!$C$2:$E$101,3,FALSE))</f>
        <v/>
      </c>
      <c r="N283" s="15" t="str">
        <f>IF(ISERROR(VLOOKUP(F283,'School(vakanties)&amp;Activiteiten'!A$4:A$102,1,FALSE)=TRUE),IF(ISERROR(VLOOKUP(F283,'School(vakanties)&amp;Activiteiten'!B$4:B$102,1,FALSE)=TRUE),IF(O283&gt;0,N282,""),VLOOKUP(F283,'School(vakanties)&amp;Activiteiten'!B$4:C$102,2,FALSE)),VLOOKUP(F283,'School(vakanties)&amp;Activiteiten'!A$4:C$102,3,FALSE))</f>
        <v/>
      </c>
      <c r="O283" s="16">
        <f>IF(ISERROR(VLOOKUP(F283,'School(vakanties)&amp;Activiteiten'!A$4:A$102,1,FALSE)=TRUE),IF(AND(O282&gt;0,O282&lt;999),O282-1,0),VLOOKUP(F283,'School(vakanties)&amp;Activiteiten'!A$4:D$102,4,FALSE))</f>
        <v>0</v>
      </c>
    </row>
    <row r="284" spans="1:15" x14ac:dyDescent="0.25">
      <c r="A284" s="183" t="str">
        <f t="shared" si="16"/>
        <v>--</v>
      </c>
      <c r="B284" s="110" t="str">
        <f t="shared" si="17"/>
        <v>--</v>
      </c>
      <c r="C284" s="179" t="str">
        <f>IF(F284="--","--",IF(ISEVEN(B284)=TRUE,SUBSTITUTE(LEFT(VLOOKUP(E284,'Basisgegevens+Uitleg'!$B$19:$D$25,3,),1),0,"--"),SUBSTITUTE(LEFT(VLOOKUP(E284,'Basisgegevens+Uitleg'!$B$19:$C$25,2,),1),0,"--")))</f>
        <v>--</v>
      </c>
      <c r="D284" s="124" t="str">
        <f t="shared" si="18"/>
        <v>--</v>
      </c>
      <c r="E284" s="110" t="str">
        <f t="shared" si="19"/>
        <v>--</v>
      </c>
      <c r="F284" s="138" t="str">
        <f>IF(ROW(E284)-5&lt;='Basisgegevens+Uitleg'!$C$2,F283+1,"--")</f>
        <v>--</v>
      </c>
      <c r="G284" s="86"/>
      <c r="H284" s="82"/>
      <c r="I284" s="82"/>
      <c r="J284" s="87"/>
      <c r="K284" s="108"/>
      <c r="L284" s="18" t="str">
        <f>IF(ISERROR(VLOOKUP($F284,'Speciale dagen&amp;Activiteiten'!$A$3:$A$100,1,FALSE))=TRUE,"",VLOOKUP($F284,'Speciale dagen&amp;Activiteiten'!$A$3:$B$100,2,FALSE))</f>
        <v/>
      </c>
      <c r="M284" s="14" t="str">
        <f>IF(ISERROR(VLOOKUP(CONCATENATE(DAY($F284),"-",MONTH($F284)),Verjaardagen!$C$2:$C$101,1,FALSE))=TRUE,"",VLOOKUP(CONCATENATE(DAY($F284),"-",MONTH($F284)),Verjaardagen!$C$2:$E$101,3,FALSE))</f>
        <v/>
      </c>
      <c r="N284" s="15" t="str">
        <f>IF(ISERROR(VLOOKUP(F284,'School(vakanties)&amp;Activiteiten'!A$4:A$102,1,FALSE)=TRUE),IF(ISERROR(VLOOKUP(F284,'School(vakanties)&amp;Activiteiten'!B$4:B$102,1,FALSE)=TRUE),IF(O284&gt;0,N283,""),VLOOKUP(F284,'School(vakanties)&amp;Activiteiten'!B$4:C$102,2,FALSE)),VLOOKUP(F284,'School(vakanties)&amp;Activiteiten'!A$4:C$102,3,FALSE))</f>
        <v/>
      </c>
      <c r="O284" s="16">
        <f>IF(ISERROR(VLOOKUP(F284,'School(vakanties)&amp;Activiteiten'!A$4:A$102,1,FALSE)=TRUE),IF(AND(O283&gt;0,O283&lt;999),O283-1,0),VLOOKUP(F284,'School(vakanties)&amp;Activiteiten'!A$4:D$102,4,FALSE))</f>
        <v>0</v>
      </c>
    </row>
    <row r="285" spans="1:15" x14ac:dyDescent="0.25">
      <c r="A285" s="183" t="str">
        <f t="shared" si="16"/>
        <v>--</v>
      </c>
      <c r="B285" s="110" t="str">
        <f t="shared" si="17"/>
        <v>--</v>
      </c>
      <c r="C285" s="179" t="str">
        <f>IF(F285="--","--",IF(ISEVEN(B285)=TRUE,SUBSTITUTE(LEFT(VLOOKUP(E285,'Basisgegevens+Uitleg'!$B$19:$D$25,3,),1),0,"--"),SUBSTITUTE(LEFT(VLOOKUP(E285,'Basisgegevens+Uitleg'!$B$19:$C$25,2,),1),0,"--")))</f>
        <v>--</v>
      </c>
      <c r="D285" s="124" t="str">
        <f t="shared" si="18"/>
        <v>--</v>
      </c>
      <c r="E285" s="110" t="str">
        <f t="shared" si="19"/>
        <v>--</v>
      </c>
      <c r="F285" s="138" t="str">
        <f>IF(ROW(E285)-5&lt;='Basisgegevens+Uitleg'!$C$2,F284+1,"--")</f>
        <v>--</v>
      </c>
      <c r="G285" s="86"/>
      <c r="H285" s="82"/>
      <c r="I285" s="82"/>
      <c r="J285" s="87"/>
      <c r="K285" s="108"/>
      <c r="L285" s="18" t="str">
        <f>IF(ISERROR(VLOOKUP($F285,'Speciale dagen&amp;Activiteiten'!$A$3:$A$100,1,FALSE))=TRUE,"",VLOOKUP($F285,'Speciale dagen&amp;Activiteiten'!$A$3:$B$100,2,FALSE))</f>
        <v/>
      </c>
      <c r="M285" s="14" t="str">
        <f>IF(ISERROR(VLOOKUP(CONCATENATE(DAY($F285),"-",MONTH($F285)),Verjaardagen!$C$2:$C$101,1,FALSE))=TRUE,"",VLOOKUP(CONCATENATE(DAY($F285),"-",MONTH($F285)),Verjaardagen!$C$2:$E$101,3,FALSE))</f>
        <v/>
      </c>
      <c r="N285" s="15" t="str">
        <f>IF(ISERROR(VLOOKUP(F285,'School(vakanties)&amp;Activiteiten'!A$4:A$102,1,FALSE)=TRUE),IF(ISERROR(VLOOKUP(F285,'School(vakanties)&amp;Activiteiten'!B$4:B$102,1,FALSE)=TRUE),IF(O285&gt;0,N284,""),VLOOKUP(F285,'School(vakanties)&amp;Activiteiten'!B$4:C$102,2,FALSE)),VLOOKUP(F285,'School(vakanties)&amp;Activiteiten'!A$4:C$102,3,FALSE))</f>
        <v/>
      </c>
      <c r="O285" s="16">
        <f>IF(ISERROR(VLOOKUP(F285,'School(vakanties)&amp;Activiteiten'!A$4:A$102,1,FALSE)=TRUE),IF(AND(O284&gt;0,O284&lt;999),O284-1,0),VLOOKUP(F285,'School(vakanties)&amp;Activiteiten'!A$4:D$102,4,FALSE))</f>
        <v>0</v>
      </c>
    </row>
    <row r="286" spans="1:15" x14ac:dyDescent="0.25">
      <c r="A286" s="183" t="str">
        <f t="shared" si="16"/>
        <v>--</v>
      </c>
      <c r="B286" s="110" t="str">
        <f t="shared" si="17"/>
        <v>--</v>
      </c>
      <c r="C286" s="179" t="str">
        <f>IF(F286="--","--",IF(ISEVEN(B286)=TRUE,SUBSTITUTE(LEFT(VLOOKUP(E286,'Basisgegevens+Uitleg'!$B$19:$D$25,3,),1),0,"--"),SUBSTITUTE(LEFT(VLOOKUP(E286,'Basisgegevens+Uitleg'!$B$19:$C$25,2,),1),0,"--")))</f>
        <v>--</v>
      </c>
      <c r="D286" s="124" t="str">
        <f t="shared" si="18"/>
        <v>--</v>
      </c>
      <c r="E286" s="110" t="str">
        <f t="shared" si="19"/>
        <v>--</v>
      </c>
      <c r="F286" s="138" t="str">
        <f>IF(ROW(E286)-5&lt;='Basisgegevens+Uitleg'!$C$2,F285+1,"--")</f>
        <v>--</v>
      </c>
      <c r="G286" s="86"/>
      <c r="H286" s="82"/>
      <c r="I286" s="82"/>
      <c r="J286" s="87"/>
      <c r="K286" s="108"/>
      <c r="L286" s="18" t="str">
        <f>IF(ISERROR(VLOOKUP($F286,'Speciale dagen&amp;Activiteiten'!$A$3:$A$100,1,FALSE))=TRUE,"",VLOOKUP($F286,'Speciale dagen&amp;Activiteiten'!$A$3:$B$100,2,FALSE))</f>
        <v/>
      </c>
      <c r="M286" s="14" t="str">
        <f>IF(ISERROR(VLOOKUP(CONCATENATE(DAY($F286),"-",MONTH($F286)),Verjaardagen!$C$2:$C$101,1,FALSE))=TRUE,"",VLOOKUP(CONCATENATE(DAY($F286),"-",MONTH($F286)),Verjaardagen!$C$2:$E$101,3,FALSE))</f>
        <v/>
      </c>
      <c r="N286" s="15" t="str">
        <f>IF(ISERROR(VLOOKUP(F286,'School(vakanties)&amp;Activiteiten'!A$4:A$102,1,FALSE)=TRUE),IF(ISERROR(VLOOKUP(F286,'School(vakanties)&amp;Activiteiten'!B$4:B$102,1,FALSE)=TRUE),IF(O286&gt;0,N285,""),VLOOKUP(F286,'School(vakanties)&amp;Activiteiten'!B$4:C$102,2,FALSE)),VLOOKUP(F286,'School(vakanties)&amp;Activiteiten'!A$4:C$102,3,FALSE))</f>
        <v/>
      </c>
      <c r="O286" s="16">
        <f>IF(ISERROR(VLOOKUP(F286,'School(vakanties)&amp;Activiteiten'!A$4:A$102,1,FALSE)=TRUE),IF(AND(O285&gt;0,O285&lt;999),O285-1,0),VLOOKUP(F286,'School(vakanties)&amp;Activiteiten'!A$4:D$102,4,FALSE))</f>
        <v>0</v>
      </c>
    </row>
    <row r="287" spans="1:15" x14ac:dyDescent="0.25">
      <c r="A287" s="183" t="str">
        <f t="shared" si="16"/>
        <v>--</v>
      </c>
      <c r="B287" s="110" t="str">
        <f t="shared" si="17"/>
        <v>--</v>
      </c>
      <c r="C287" s="179" t="str">
        <f>IF(F287="--","--",IF(ISEVEN(B287)=TRUE,SUBSTITUTE(LEFT(VLOOKUP(E287,'Basisgegevens+Uitleg'!$B$19:$D$25,3,),1),0,"--"),SUBSTITUTE(LEFT(VLOOKUP(E287,'Basisgegevens+Uitleg'!$B$19:$C$25,2,),1),0,"--")))</f>
        <v>--</v>
      </c>
      <c r="D287" s="124" t="str">
        <f t="shared" si="18"/>
        <v>--</v>
      </c>
      <c r="E287" s="110" t="str">
        <f t="shared" si="19"/>
        <v>--</v>
      </c>
      <c r="F287" s="138" t="str">
        <f>IF(ROW(E287)-5&lt;='Basisgegevens+Uitleg'!$C$2,F286+1,"--")</f>
        <v>--</v>
      </c>
      <c r="G287" s="86"/>
      <c r="H287" s="82"/>
      <c r="I287" s="82"/>
      <c r="J287" s="87"/>
      <c r="K287" s="108"/>
      <c r="L287" s="18" t="str">
        <f>IF(ISERROR(VLOOKUP($F287,'Speciale dagen&amp;Activiteiten'!$A$3:$A$100,1,FALSE))=TRUE,"",VLOOKUP($F287,'Speciale dagen&amp;Activiteiten'!$A$3:$B$100,2,FALSE))</f>
        <v/>
      </c>
      <c r="M287" s="14" t="str">
        <f>IF(ISERROR(VLOOKUP(CONCATENATE(DAY($F287),"-",MONTH($F287)),Verjaardagen!$C$2:$C$101,1,FALSE))=TRUE,"",VLOOKUP(CONCATENATE(DAY($F287),"-",MONTH($F287)),Verjaardagen!$C$2:$E$101,3,FALSE))</f>
        <v/>
      </c>
      <c r="N287" s="15" t="str">
        <f>IF(ISERROR(VLOOKUP(F287,'School(vakanties)&amp;Activiteiten'!A$4:A$102,1,FALSE)=TRUE),IF(ISERROR(VLOOKUP(F287,'School(vakanties)&amp;Activiteiten'!B$4:B$102,1,FALSE)=TRUE),IF(O287&gt;0,N286,""),VLOOKUP(F287,'School(vakanties)&amp;Activiteiten'!B$4:C$102,2,FALSE)),VLOOKUP(F287,'School(vakanties)&amp;Activiteiten'!A$4:C$102,3,FALSE))</f>
        <v/>
      </c>
      <c r="O287" s="16">
        <f>IF(ISERROR(VLOOKUP(F287,'School(vakanties)&amp;Activiteiten'!A$4:A$102,1,FALSE)=TRUE),IF(AND(O286&gt;0,O286&lt;999),O286-1,0),VLOOKUP(F287,'School(vakanties)&amp;Activiteiten'!A$4:D$102,4,FALSE))</f>
        <v>0</v>
      </c>
    </row>
    <row r="288" spans="1:15" x14ac:dyDescent="0.25">
      <c r="A288" s="183" t="str">
        <f t="shared" si="16"/>
        <v>--</v>
      </c>
      <c r="B288" s="110" t="str">
        <f t="shared" si="17"/>
        <v>--</v>
      </c>
      <c r="C288" s="179" t="str">
        <f>IF(F288="--","--",IF(ISEVEN(B288)=TRUE,SUBSTITUTE(LEFT(VLOOKUP(E288,'Basisgegevens+Uitleg'!$B$19:$D$25,3,),1),0,"--"),SUBSTITUTE(LEFT(VLOOKUP(E288,'Basisgegevens+Uitleg'!$B$19:$C$25,2,),1),0,"--")))</f>
        <v>--</v>
      </c>
      <c r="D288" s="124" t="str">
        <f t="shared" si="18"/>
        <v>--</v>
      </c>
      <c r="E288" s="110" t="str">
        <f t="shared" si="19"/>
        <v>--</v>
      </c>
      <c r="F288" s="138" t="str">
        <f>IF(ROW(E288)-5&lt;='Basisgegevens+Uitleg'!$C$2,F287+1,"--")</f>
        <v>--</v>
      </c>
      <c r="G288" s="86"/>
      <c r="H288" s="82"/>
      <c r="I288" s="82"/>
      <c r="J288" s="87"/>
      <c r="K288" s="108"/>
      <c r="L288" s="18" t="str">
        <f>IF(ISERROR(VLOOKUP($F288,'Speciale dagen&amp;Activiteiten'!$A$3:$A$100,1,FALSE))=TRUE,"",VLOOKUP($F288,'Speciale dagen&amp;Activiteiten'!$A$3:$B$100,2,FALSE))</f>
        <v/>
      </c>
      <c r="M288" s="14" t="str">
        <f>IF(ISERROR(VLOOKUP(CONCATENATE(DAY($F288),"-",MONTH($F288)),Verjaardagen!$C$2:$C$101,1,FALSE))=TRUE,"",VLOOKUP(CONCATENATE(DAY($F288),"-",MONTH($F288)),Verjaardagen!$C$2:$E$101,3,FALSE))</f>
        <v/>
      </c>
      <c r="N288" s="15" t="str">
        <f>IF(ISERROR(VLOOKUP(F288,'School(vakanties)&amp;Activiteiten'!A$4:A$102,1,FALSE)=TRUE),IF(ISERROR(VLOOKUP(F288,'School(vakanties)&amp;Activiteiten'!B$4:B$102,1,FALSE)=TRUE),IF(O288&gt;0,N287,""),VLOOKUP(F288,'School(vakanties)&amp;Activiteiten'!B$4:C$102,2,FALSE)),VLOOKUP(F288,'School(vakanties)&amp;Activiteiten'!A$4:C$102,3,FALSE))</f>
        <v/>
      </c>
      <c r="O288" s="16">
        <f>IF(ISERROR(VLOOKUP(F288,'School(vakanties)&amp;Activiteiten'!A$4:A$102,1,FALSE)=TRUE),IF(AND(O287&gt;0,O287&lt;999),O287-1,0),VLOOKUP(F288,'School(vakanties)&amp;Activiteiten'!A$4:D$102,4,FALSE))</f>
        <v>0</v>
      </c>
    </row>
    <row r="289" spans="1:15" x14ac:dyDescent="0.25">
      <c r="A289" s="183" t="str">
        <f t="shared" si="16"/>
        <v>--</v>
      </c>
      <c r="B289" s="110" t="str">
        <f t="shared" si="17"/>
        <v>--</v>
      </c>
      <c r="C289" s="179" t="str">
        <f>IF(F289="--","--",IF(ISEVEN(B289)=TRUE,SUBSTITUTE(LEFT(VLOOKUP(E289,'Basisgegevens+Uitleg'!$B$19:$D$25,3,),1),0,"--"),SUBSTITUTE(LEFT(VLOOKUP(E289,'Basisgegevens+Uitleg'!$B$19:$C$25,2,),1),0,"--")))</f>
        <v>--</v>
      </c>
      <c r="D289" s="124" t="str">
        <f t="shared" si="18"/>
        <v>--</v>
      </c>
      <c r="E289" s="110" t="str">
        <f t="shared" si="19"/>
        <v>--</v>
      </c>
      <c r="F289" s="138" t="str">
        <f>IF(ROW(E289)-5&lt;='Basisgegevens+Uitleg'!$C$2,F288+1,"--")</f>
        <v>--</v>
      </c>
      <c r="G289" s="86"/>
      <c r="H289" s="82"/>
      <c r="I289" s="82"/>
      <c r="J289" s="87"/>
      <c r="K289" s="108"/>
      <c r="L289" s="18" t="str">
        <f>IF(ISERROR(VLOOKUP($F289,'Speciale dagen&amp;Activiteiten'!$A$3:$A$100,1,FALSE))=TRUE,"",VLOOKUP($F289,'Speciale dagen&amp;Activiteiten'!$A$3:$B$100,2,FALSE))</f>
        <v/>
      </c>
      <c r="M289" s="14" t="str">
        <f>IF(ISERROR(VLOOKUP(CONCATENATE(DAY($F289),"-",MONTH($F289)),Verjaardagen!$C$2:$C$101,1,FALSE))=TRUE,"",VLOOKUP(CONCATENATE(DAY($F289),"-",MONTH($F289)),Verjaardagen!$C$2:$E$101,3,FALSE))</f>
        <v/>
      </c>
      <c r="N289" s="15" t="str">
        <f>IF(ISERROR(VLOOKUP(F289,'School(vakanties)&amp;Activiteiten'!A$4:A$102,1,FALSE)=TRUE),IF(ISERROR(VLOOKUP(F289,'School(vakanties)&amp;Activiteiten'!B$4:B$102,1,FALSE)=TRUE),IF(O289&gt;0,N288,""),VLOOKUP(F289,'School(vakanties)&amp;Activiteiten'!B$4:C$102,2,FALSE)),VLOOKUP(F289,'School(vakanties)&amp;Activiteiten'!A$4:C$102,3,FALSE))</f>
        <v/>
      </c>
      <c r="O289" s="16">
        <f>IF(ISERROR(VLOOKUP(F289,'School(vakanties)&amp;Activiteiten'!A$4:A$102,1,FALSE)=TRUE),IF(AND(O288&gt;0,O288&lt;999),O288-1,0),VLOOKUP(F289,'School(vakanties)&amp;Activiteiten'!A$4:D$102,4,FALSE))</f>
        <v>0</v>
      </c>
    </row>
    <row r="290" spans="1:15" x14ac:dyDescent="0.25">
      <c r="A290" s="183" t="str">
        <f t="shared" si="16"/>
        <v>--</v>
      </c>
      <c r="B290" s="110" t="str">
        <f t="shared" si="17"/>
        <v>--</v>
      </c>
      <c r="C290" s="179" t="str">
        <f>IF(F290="--","--",IF(ISEVEN(B290)=TRUE,SUBSTITUTE(LEFT(VLOOKUP(E290,'Basisgegevens+Uitleg'!$B$19:$D$25,3,),1),0,"--"),SUBSTITUTE(LEFT(VLOOKUP(E290,'Basisgegevens+Uitleg'!$B$19:$C$25,2,),1),0,"--")))</f>
        <v>--</v>
      </c>
      <c r="D290" s="124" t="str">
        <f t="shared" si="18"/>
        <v>--</v>
      </c>
      <c r="E290" s="110" t="str">
        <f t="shared" si="19"/>
        <v>--</v>
      </c>
      <c r="F290" s="138" t="str">
        <f>IF(ROW(E290)-5&lt;='Basisgegevens+Uitleg'!$C$2,F289+1,"--")</f>
        <v>--</v>
      </c>
      <c r="G290" s="86"/>
      <c r="H290" s="82"/>
      <c r="I290" s="82"/>
      <c r="J290" s="87"/>
      <c r="K290" s="108"/>
      <c r="L290" s="18" t="str">
        <f>IF(ISERROR(VLOOKUP($F290,'Speciale dagen&amp;Activiteiten'!$A$3:$A$100,1,FALSE))=TRUE,"",VLOOKUP($F290,'Speciale dagen&amp;Activiteiten'!$A$3:$B$100,2,FALSE))</f>
        <v/>
      </c>
      <c r="M290" s="14" t="str">
        <f>IF(ISERROR(VLOOKUP(CONCATENATE(DAY($F290),"-",MONTH($F290)),Verjaardagen!$C$2:$C$101,1,FALSE))=TRUE,"",VLOOKUP(CONCATENATE(DAY($F290),"-",MONTH($F290)),Verjaardagen!$C$2:$E$101,3,FALSE))</f>
        <v/>
      </c>
      <c r="N290" s="15" t="str">
        <f>IF(ISERROR(VLOOKUP(F290,'School(vakanties)&amp;Activiteiten'!A$4:A$102,1,FALSE)=TRUE),IF(ISERROR(VLOOKUP(F290,'School(vakanties)&amp;Activiteiten'!B$4:B$102,1,FALSE)=TRUE),IF(O290&gt;0,N289,""),VLOOKUP(F290,'School(vakanties)&amp;Activiteiten'!B$4:C$102,2,FALSE)),VLOOKUP(F290,'School(vakanties)&amp;Activiteiten'!A$4:C$102,3,FALSE))</f>
        <v/>
      </c>
      <c r="O290" s="16">
        <f>IF(ISERROR(VLOOKUP(F290,'School(vakanties)&amp;Activiteiten'!A$4:A$102,1,FALSE)=TRUE),IF(AND(O289&gt;0,O289&lt;999),O289-1,0),VLOOKUP(F290,'School(vakanties)&amp;Activiteiten'!A$4:D$102,4,FALSE))</f>
        <v>0</v>
      </c>
    </row>
    <row r="291" spans="1:15" x14ac:dyDescent="0.25">
      <c r="A291" s="183" t="str">
        <f t="shared" si="16"/>
        <v>--</v>
      </c>
      <c r="B291" s="110" t="str">
        <f t="shared" si="17"/>
        <v>--</v>
      </c>
      <c r="C291" s="179" t="str">
        <f>IF(F291="--","--",IF(ISEVEN(B291)=TRUE,SUBSTITUTE(LEFT(VLOOKUP(E291,'Basisgegevens+Uitleg'!$B$19:$D$25,3,),1),0,"--"),SUBSTITUTE(LEFT(VLOOKUP(E291,'Basisgegevens+Uitleg'!$B$19:$C$25,2,),1),0,"--")))</f>
        <v>--</v>
      </c>
      <c r="D291" s="124" t="str">
        <f t="shared" si="18"/>
        <v>--</v>
      </c>
      <c r="E291" s="110" t="str">
        <f t="shared" si="19"/>
        <v>--</v>
      </c>
      <c r="F291" s="138" t="str">
        <f>IF(ROW(E291)-5&lt;='Basisgegevens+Uitleg'!$C$2,F290+1,"--")</f>
        <v>--</v>
      </c>
      <c r="G291" s="86"/>
      <c r="H291" s="82"/>
      <c r="I291" s="82"/>
      <c r="J291" s="87"/>
      <c r="K291" s="108"/>
      <c r="L291" s="18" t="str">
        <f>IF(ISERROR(VLOOKUP($F291,'Speciale dagen&amp;Activiteiten'!$A$3:$A$100,1,FALSE))=TRUE,"",VLOOKUP($F291,'Speciale dagen&amp;Activiteiten'!$A$3:$B$100,2,FALSE))</f>
        <v/>
      </c>
      <c r="M291" s="14" t="str">
        <f>IF(ISERROR(VLOOKUP(CONCATENATE(DAY($F291),"-",MONTH($F291)),Verjaardagen!$C$2:$C$101,1,FALSE))=TRUE,"",VLOOKUP(CONCATENATE(DAY($F291),"-",MONTH($F291)),Verjaardagen!$C$2:$E$101,3,FALSE))</f>
        <v/>
      </c>
      <c r="N291" s="15" t="str">
        <f>IF(ISERROR(VLOOKUP(F291,'School(vakanties)&amp;Activiteiten'!A$4:A$102,1,FALSE)=TRUE),IF(ISERROR(VLOOKUP(F291,'School(vakanties)&amp;Activiteiten'!B$4:B$102,1,FALSE)=TRUE),IF(O291&gt;0,N290,""),VLOOKUP(F291,'School(vakanties)&amp;Activiteiten'!B$4:C$102,2,FALSE)),VLOOKUP(F291,'School(vakanties)&amp;Activiteiten'!A$4:C$102,3,FALSE))</f>
        <v/>
      </c>
      <c r="O291" s="16">
        <f>IF(ISERROR(VLOOKUP(F291,'School(vakanties)&amp;Activiteiten'!A$4:A$102,1,FALSE)=TRUE),IF(AND(O290&gt;0,O290&lt;999),O290-1,0),VLOOKUP(F291,'School(vakanties)&amp;Activiteiten'!A$4:D$102,4,FALSE))</f>
        <v>0</v>
      </c>
    </row>
    <row r="292" spans="1:15" x14ac:dyDescent="0.25">
      <c r="A292" s="183" t="str">
        <f t="shared" si="16"/>
        <v>--</v>
      </c>
      <c r="B292" s="110" t="str">
        <f t="shared" si="17"/>
        <v>--</v>
      </c>
      <c r="C292" s="179" t="str">
        <f>IF(F292="--","--",IF(ISEVEN(B292)=TRUE,SUBSTITUTE(LEFT(VLOOKUP(E292,'Basisgegevens+Uitleg'!$B$19:$D$25,3,),1),0,"--"),SUBSTITUTE(LEFT(VLOOKUP(E292,'Basisgegevens+Uitleg'!$B$19:$C$25,2,),1),0,"--")))</f>
        <v>--</v>
      </c>
      <c r="D292" s="124" t="str">
        <f t="shared" si="18"/>
        <v>--</v>
      </c>
      <c r="E292" s="110" t="str">
        <f t="shared" si="19"/>
        <v>--</v>
      </c>
      <c r="F292" s="138" t="str">
        <f>IF(ROW(E292)-5&lt;='Basisgegevens+Uitleg'!$C$2,F291+1,"--")</f>
        <v>--</v>
      </c>
      <c r="G292" s="86"/>
      <c r="H292" s="82"/>
      <c r="I292" s="82"/>
      <c r="J292" s="87"/>
      <c r="K292" s="108"/>
      <c r="L292" s="18" t="str">
        <f>IF(ISERROR(VLOOKUP($F292,'Speciale dagen&amp;Activiteiten'!$A$3:$A$100,1,FALSE))=TRUE,"",VLOOKUP($F292,'Speciale dagen&amp;Activiteiten'!$A$3:$B$100,2,FALSE))</f>
        <v/>
      </c>
      <c r="M292" s="14" t="str">
        <f>IF(ISERROR(VLOOKUP(CONCATENATE(DAY($F292),"-",MONTH($F292)),Verjaardagen!$C$2:$C$101,1,FALSE))=TRUE,"",VLOOKUP(CONCATENATE(DAY($F292),"-",MONTH($F292)),Verjaardagen!$C$2:$E$101,3,FALSE))</f>
        <v/>
      </c>
      <c r="N292" s="15" t="str">
        <f>IF(ISERROR(VLOOKUP(F292,'School(vakanties)&amp;Activiteiten'!A$4:A$102,1,FALSE)=TRUE),IF(ISERROR(VLOOKUP(F292,'School(vakanties)&amp;Activiteiten'!B$4:B$102,1,FALSE)=TRUE),IF(O292&gt;0,N291,""),VLOOKUP(F292,'School(vakanties)&amp;Activiteiten'!B$4:C$102,2,FALSE)),VLOOKUP(F292,'School(vakanties)&amp;Activiteiten'!A$4:C$102,3,FALSE))</f>
        <v/>
      </c>
      <c r="O292" s="16">
        <f>IF(ISERROR(VLOOKUP(F292,'School(vakanties)&amp;Activiteiten'!A$4:A$102,1,FALSE)=TRUE),IF(AND(O291&gt;0,O291&lt;999),O291-1,0),VLOOKUP(F292,'School(vakanties)&amp;Activiteiten'!A$4:D$102,4,FALSE))</f>
        <v>0</v>
      </c>
    </row>
    <row r="293" spans="1:15" x14ac:dyDescent="0.25">
      <c r="A293" s="183" t="str">
        <f t="shared" si="16"/>
        <v>--</v>
      </c>
      <c r="B293" s="110" t="str">
        <f t="shared" si="17"/>
        <v>--</v>
      </c>
      <c r="C293" s="179" t="str">
        <f>IF(F293="--","--",IF(ISEVEN(B293)=TRUE,SUBSTITUTE(LEFT(VLOOKUP(E293,'Basisgegevens+Uitleg'!$B$19:$D$25,3,),1),0,"--"),SUBSTITUTE(LEFT(VLOOKUP(E293,'Basisgegevens+Uitleg'!$B$19:$C$25,2,),1),0,"--")))</f>
        <v>--</v>
      </c>
      <c r="D293" s="124" t="str">
        <f t="shared" si="18"/>
        <v>--</v>
      </c>
      <c r="E293" s="110" t="str">
        <f t="shared" si="19"/>
        <v>--</v>
      </c>
      <c r="F293" s="138" t="str">
        <f>IF(ROW(E293)-5&lt;='Basisgegevens+Uitleg'!$C$2,F292+1,"--")</f>
        <v>--</v>
      </c>
      <c r="G293" s="86"/>
      <c r="H293" s="82"/>
      <c r="I293" s="82"/>
      <c r="J293" s="87"/>
      <c r="K293" s="108"/>
      <c r="L293" s="18" t="str">
        <f>IF(ISERROR(VLOOKUP($F293,'Speciale dagen&amp;Activiteiten'!$A$3:$A$100,1,FALSE))=TRUE,"",VLOOKUP($F293,'Speciale dagen&amp;Activiteiten'!$A$3:$B$100,2,FALSE))</f>
        <v/>
      </c>
      <c r="M293" s="14" t="str">
        <f>IF(ISERROR(VLOOKUP(CONCATENATE(DAY($F293),"-",MONTH($F293)),Verjaardagen!$C$2:$C$101,1,FALSE))=TRUE,"",VLOOKUP(CONCATENATE(DAY($F293),"-",MONTH($F293)),Verjaardagen!$C$2:$E$101,3,FALSE))</f>
        <v/>
      </c>
      <c r="N293" s="15" t="str">
        <f>IF(ISERROR(VLOOKUP(F293,'School(vakanties)&amp;Activiteiten'!A$4:A$102,1,FALSE)=TRUE),IF(ISERROR(VLOOKUP(F293,'School(vakanties)&amp;Activiteiten'!B$4:B$102,1,FALSE)=TRUE),IF(O293&gt;0,N292,""),VLOOKUP(F293,'School(vakanties)&amp;Activiteiten'!B$4:C$102,2,FALSE)),VLOOKUP(F293,'School(vakanties)&amp;Activiteiten'!A$4:C$102,3,FALSE))</f>
        <v/>
      </c>
      <c r="O293" s="16">
        <f>IF(ISERROR(VLOOKUP(F293,'School(vakanties)&amp;Activiteiten'!A$4:A$102,1,FALSE)=TRUE),IF(AND(O292&gt;0,O292&lt;999),O292-1,0),VLOOKUP(F293,'School(vakanties)&amp;Activiteiten'!A$4:D$102,4,FALSE))</f>
        <v>0</v>
      </c>
    </row>
    <row r="294" spans="1:15" x14ac:dyDescent="0.25">
      <c r="A294" s="183" t="str">
        <f t="shared" si="16"/>
        <v>--</v>
      </c>
      <c r="B294" s="110" t="str">
        <f t="shared" si="17"/>
        <v>--</v>
      </c>
      <c r="C294" s="179" t="str">
        <f>IF(F294="--","--",IF(ISEVEN(B294)=TRUE,SUBSTITUTE(LEFT(VLOOKUP(E294,'Basisgegevens+Uitleg'!$B$19:$D$25,3,),1),0,"--"),SUBSTITUTE(LEFT(VLOOKUP(E294,'Basisgegevens+Uitleg'!$B$19:$C$25,2,),1),0,"--")))</f>
        <v>--</v>
      </c>
      <c r="D294" s="124" t="str">
        <f t="shared" si="18"/>
        <v>--</v>
      </c>
      <c r="E294" s="110" t="str">
        <f t="shared" si="19"/>
        <v>--</v>
      </c>
      <c r="F294" s="138" t="str">
        <f>IF(ROW(E294)-5&lt;='Basisgegevens+Uitleg'!$C$2,F293+1,"--")</f>
        <v>--</v>
      </c>
      <c r="G294" s="86"/>
      <c r="H294" s="82"/>
      <c r="I294" s="82"/>
      <c r="J294" s="87"/>
      <c r="K294" s="108"/>
      <c r="L294" s="18" t="str">
        <f>IF(ISERROR(VLOOKUP($F294,'Speciale dagen&amp;Activiteiten'!$A$3:$A$100,1,FALSE))=TRUE,"",VLOOKUP($F294,'Speciale dagen&amp;Activiteiten'!$A$3:$B$100,2,FALSE))</f>
        <v/>
      </c>
      <c r="M294" s="14" t="str">
        <f>IF(ISERROR(VLOOKUP(CONCATENATE(DAY($F294),"-",MONTH($F294)),Verjaardagen!$C$2:$C$101,1,FALSE))=TRUE,"",VLOOKUP(CONCATENATE(DAY($F294),"-",MONTH($F294)),Verjaardagen!$C$2:$E$101,3,FALSE))</f>
        <v/>
      </c>
      <c r="N294" s="15" t="str">
        <f>IF(ISERROR(VLOOKUP(F294,'School(vakanties)&amp;Activiteiten'!A$4:A$102,1,FALSE)=TRUE),IF(ISERROR(VLOOKUP(F294,'School(vakanties)&amp;Activiteiten'!B$4:B$102,1,FALSE)=TRUE),IF(O294&gt;0,N293,""),VLOOKUP(F294,'School(vakanties)&amp;Activiteiten'!B$4:C$102,2,FALSE)),VLOOKUP(F294,'School(vakanties)&amp;Activiteiten'!A$4:C$102,3,FALSE))</f>
        <v/>
      </c>
      <c r="O294" s="16">
        <f>IF(ISERROR(VLOOKUP(F294,'School(vakanties)&amp;Activiteiten'!A$4:A$102,1,FALSE)=TRUE),IF(AND(O293&gt;0,O293&lt;999),O293-1,0),VLOOKUP(F294,'School(vakanties)&amp;Activiteiten'!A$4:D$102,4,FALSE))</f>
        <v>0</v>
      </c>
    </row>
    <row r="295" spans="1:15" x14ac:dyDescent="0.25">
      <c r="A295" s="183" t="str">
        <f t="shared" si="16"/>
        <v>--</v>
      </c>
      <c r="B295" s="110" t="str">
        <f t="shared" si="17"/>
        <v>--</v>
      </c>
      <c r="C295" s="179" t="str">
        <f>IF(F295="--","--",IF(ISEVEN(B295)=TRUE,SUBSTITUTE(LEFT(VLOOKUP(E295,'Basisgegevens+Uitleg'!$B$19:$D$25,3,),1),0,"--"),SUBSTITUTE(LEFT(VLOOKUP(E295,'Basisgegevens+Uitleg'!$B$19:$C$25,2,),1),0,"--")))</f>
        <v>--</v>
      </c>
      <c r="D295" s="124" t="str">
        <f t="shared" si="18"/>
        <v>--</v>
      </c>
      <c r="E295" s="110" t="str">
        <f t="shared" si="19"/>
        <v>--</v>
      </c>
      <c r="F295" s="138" t="str">
        <f>IF(ROW(E295)-5&lt;='Basisgegevens+Uitleg'!$C$2,F294+1,"--")</f>
        <v>--</v>
      </c>
      <c r="G295" s="86"/>
      <c r="H295" s="82"/>
      <c r="I295" s="82"/>
      <c r="J295" s="87"/>
      <c r="K295" s="108"/>
      <c r="L295" s="18" t="str">
        <f>IF(ISERROR(VLOOKUP($F295,'Speciale dagen&amp;Activiteiten'!$A$3:$A$100,1,FALSE))=TRUE,"",VLOOKUP($F295,'Speciale dagen&amp;Activiteiten'!$A$3:$B$100,2,FALSE))</f>
        <v/>
      </c>
      <c r="M295" s="14" t="str">
        <f>IF(ISERROR(VLOOKUP(CONCATENATE(DAY($F295),"-",MONTH($F295)),Verjaardagen!$C$2:$C$101,1,FALSE))=TRUE,"",VLOOKUP(CONCATENATE(DAY($F295),"-",MONTH($F295)),Verjaardagen!$C$2:$E$101,3,FALSE))</f>
        <v/>
      </c>
      <c r="N295" s="15" t="str">
        <f>IF(ISERROR(VLOOKUP(F295,'School(vakanties)&amp;Activiteiten'!A$4:A$102,1,FALSE)=TRUE),IF(ISERROR(VLOOKUP(F295,'School(vakanties)&amp;Activiteiten'!B$4:B$102,1,FALSE)=TRUE),IF(O295&gt;0,N294,""),VLOOKUP(F295,'School(vakanties)&amp;Activiteiten'!B$4:C$102,2,FALSE)),VLOOKUP(F295,'School(vakanties)&amp;Activiteiten'!A$4:C$102,3,FALSE))</f>
        <v/>
      </c>
      <c r="O295" s="16">
        <f>IF(ISERROR(VLOOKUP(F295,'School(vakanties)&amp;Activiteiten'!A$4:A$102,1,FALSE)=TRUE),IF(AND(O294&gt;0,O294&lt;999),O294-1,0),VLOOKUP(F295,'School(vakanties)&amp;Activiteiten'!A$4:D$102,4,FALSE))</f>
        <v>0</v>
      </c>
    </row>
    <row r="296" spans="1:15" x14ac:dyDescent="0.25">
      <c r="A296" s="183" t="str">
        <f t="shared" si="16"/>
        <v>--</v>
      </c>
      <c r="B296" s="110" t="str">
        <f t="shared" si="17"/>
        <v>--</v>
      </c>
      <c r="C296" s="179" t="str">
        <f>IF(F296="--","--",IF(ISEVEN(B296)=TRUE,SUBSTITUTE(LEFT(VLOOKUP(E296,'Basisgegevens+Uitleg'!$B$19:$D$25,3,),1),0,"--"),SUBSTITUTE(LEFT(VLOOKUP(E296,'Basisgegevens+Uitleg'!$B$19:$C$25,2,),1),0,"--")))</f>
        <v>--</v>
      </c>
      <c r="D296" s="124" t="str">
        <f t="shared" si="18"/>
        <v>--</v>
      </c>
      <c r="E296" s="110" t="str">
        <f t="shared" si="19"/>
        <v>--</v>
      </c>
      <c r="F296" s="138" t="str">
        <f>IF(ROW(E296)-5&lt;='Basisgegevens+Uitleg'!$C$2,F295+1,"--")</f>
        <v>--</v>
      </c>
      <c r="G296" s="86"/>
      <c r="H296" s="82"/>
      <c r="I296" s="82"/>
      <c r="J296" s="87"/>
      <c r="K296" s="108"/>
      <c r="L296" s="18" t="str">
        <f>IF(ISERROR(VLOOKUP($F296,'Speciale dagen&amp;Activiteiten'!$A$3:$A$100,1,FALSE))=TRUE,"",VLOOKUP($F296,'Speciale dagen&amp;Activiteiten'!$A$3:$B$100,2,FALSE))</f>
        <v/>
      </c>
      <c r="M296" s="14" t="str">
        <f>IF(ISERROR(VLOOKUP(CONCATENATE(DAY($F296),"-",MONTH($F296)),Verjaardagen!$C$2:$C$101,1,FALSE))=TRUE,"",VLOOKUP(CONCATENATE(DAY($F296),"-",MONTH($F296)),Verjaardagen!$C$2:$E$101,3,FALSE))</f>
        <v/>
      </c>
      <c r="N296" s="15" t="str">
        <f>IF(ISERROR(VLOOKUP(F296,'School(vakanties)&amp;Activiteiten'!A$4:A$102,1,FALSE)=TRUE),IF(ISERROR(VLOOKUP(F296,'School(vakanties)&amp;Activiteiten'!B$4:B$102,1,FALSE)=TRUE),IF(O296&gt;0,N295,""),VLOOKUP(F296,'School(vakanties)&amp;Activiteiten'!B$4:C$102,2,FALSE)),VLOOKUP(F296,'School(vakanties)&amp;Activiteiten'!A$4:C$102,3,FALSE))</f>
        <v/>
      </c>
      <c r="O296" s="16">
        <f>IF(ISERROR(VLOOKUP(F296,'School(vakanties)&amp;Activiteiten'!A$4:A$102,1,FALSE)=TRUE),IF(AND(O295&gt;0,O295&lt;999),O295-1,0),VLOOKUP(F296,'School(vakanties)&amp;Activiteiten'!A$4:D$102,4,FALSE))</f>
        <v>0</v>
      </c>
    </row>
    <row r="297" spans="1:15" x14ac:dyDescent="0.25">
      <c r="A297" s="183" t="str">
        <f t="shared" si="16"/>
        <v>--</v>
      </c>
      <c r="B297" s="110" t="str">
        <f t="shared" si="17"/>
        <v>--</v>
      </c>
      <c r="C297" s="179" t="str">
        <f>IF(F297="--","--",IF(ISEVEN(B297)=TRUE,SUBSTITUTE(LEFT(VLOOKUP(E297,'Basisgegevens+Uitleg'!$B$19:$D$25,3,),1),0,"--"),SUBSTITUTE(LEFT(VLOOKUP(E297,'Basisgegevens+Uitleg'!$B$19:$C$25,2,),1),0,"--")))</f>
        <v>--</v>
      </c>
      <c r="D297" s="124" t="str">
        <f t="shared" si="18"/>
        <v>--</v>
      </c>
      <c r="E297" s="110" t="str">
        <f t="shared" si="19"/>
        <v>--</v>
      </c>
      <c r="F297" s="138" t="str">
        <f>IF(ROW(E297)-5&lt;='Basisgegevens+Uitleg'!$C$2,F296+1,"--")</f>
        <v>--</v>
      </c>
      <c r="G297" s="86"/>
      <c r="H297" s="82"/>
      <c r="I297" s="82"/>
      <c r="J297" s="87"/>
      <c r="K297" s="108"/>
      <c r="L297" s="18" t="str">
        <f>IF(ISERROR(VLOOKUP($F297,'Speciale dagen&amp;Activiteiten'!$A$3:$A$100,1,FALSE))=TRUE,"",VLOOKUP($F297,'Speciale dagen&amp;Activiteiten'!$A$3:$B$100,2,FALSE))</f>
        <v/>
      </c>
      <c r="M297" s="14" t="str">
        <f>IF(ISERROR(VLOOKUP(CONCATENATE(DAY($F297),"-",MONTH($F297)),Verjaardagen!$C$2:$C$101,1,FALSE))=TRUE,"",VLOOKUP(CONCATENATE(DAY($F297),"-",MONTH($F297)),Verjaardagen!$C$2:$E$101,3,FALSE))</f>
        <v/>
      </c>
      <c r="N297" s="15" t="str">
        <f>IF(ISERROR(VLOOKUP(F297,'School(vakanties)&amp;Activiteiten'!A$4:A$102,1,FALSE)=TRUE),IF(ISERROR(VLOOKUP(F297,'School(vakanties)&amp;Activiteiten'!B$4:B$102,1,FALSE)=TRUE),IF(O297&gt;0,N296,""),VLOOKUP(F297,'School(vakanties)&amp;Activiteiten'!B$4:C$102,2,FALSE)),VLOOKUP(F297,'School(vakanties)&amp;Activiteiten'!A$4:C$102,3,FALSE))</f>
        <v/>
      </c>
      <c r="O297" s="16">
        <f>IF(ISERROR(VLOOKUP(F297,'School(vakanties)&amp;Activiteiten'!A$4:A$102,1,FALSE)=TRUE),IF(AND(O296&gt;0,O296&lt;999),O296-1,0),VLOOKUP(F297,'School(vakanties)&amp;Activiteiten'!A$4:D$102,4,FALSE))</f>
        <v>0</v>
      </c>
    </row>
    <row r="298" spans="1:15" x14ac:dyDescent="0.25">
      <c r="A298" s="183" t="str">
        <f t="shared" si="16"/>
        <v>--</v>
      </c>
      <c r="B298" s="110" t="str">
        <f t="shared" si="17"/>
        <v>--</v>
      </c>
      <c r="C298" s="179" t="str">
        <f>IF(F298="--","--",IF(ISEVEN(B298)=TRUE,SUBSTITUTE(LEFT(VLOOKUP(E298,'Basisgegevens+Uitleg'!$B$19:$D$25,3,),1),0,"--"),SUBSTITUTE(LEFT(VLOOKUP(E298,'Basisgegevens+Uitleg'!$B$19:$C$25,2,),1),0,"--")))</f>
        <v>--</v>
      </c>
      <c r="D298" s="124" t="str">
        <f t="shared" si="18"/>
        <v>--</v>
      </c>
      <c r="E298" s="110" t="str">
        <f t="shared" si="19"/>
        <v>--</v>
      </c>
      <c r="F298" s="138" t="str">
        <f>IF(ROW(E298)-5&lt;='Basisgegevens+Uitleg'!$C$2,F297+1,"--")</f>
        <v>--</v>
      </c>
      <c r="G298" s="86"/>
      <c r="H298" s="82"/>
      <c r="I298" s="82"/>
      <c r="J298" s="87"/>
      <c r="K298" s="108"/>
      <c r="L298" s="18" t="str">
        <f>IF(ISERROR(VLOOKUP($F298,'Speciale dagen&amp;Activiteiten'!$A$3:$A$100,1,FALSE))=TRUE,"",VLOOKUP($F298,'Speciale dagen&amp;Activiteiten'!$A$3:$B$100,2,FALSE))</f>
        <v/>
      </c>
      <c r="M298" s="14" t="str">
        <f>IF(ISERROR(VLOOKUP(CONCATENATE(DAY($F298),"-",MONTH($F298)),Verjaardagen!$C$2:$C$101,1,FALSE))=TRUE,"",VLOOKUP(CONCATENATE(DAY($F298),"-",MONTH($F298)),Verjaardagen!$C$2:$E$101,3,FALSE))</f>
        <v/>
      </c>
      <c r="N298" s="15" t="str">
        <f>IF(ISERROR(VLOOKUP(F298,'School(vakanties)&amp;Activiteiten'!A$4:A$102,1,FALSE)=TRUE),IF(ISERROR(VLOOKUP(F298,'School(vakanties)&amp;Activiteiten'!B$4:B$102,1,FALSE)=TRUE),IF(O298&gt;0,N297,""),VLOOKUP(F298,'School(vakanties)&amp;Activiteiten'!B$4:C$102,2,FALSE)),VLOOKUP(F298,'School(vakanties)&amp;Activiteiten'!A$4:C$102,3,FALSE))</f>
        <v/>
      </c>
      <c r="O298" s="16">
        <f>IF(ISERROR(VLOOKUP(F298,'School(vakanties)&amp;Activiteiten'!A$4:A$102,1,FALSE)=TRUE),IF(AND(O297&gt;0,O297&lt;999),O297-1,0),VLOOKUP(F298,'School(vakanties)&amp;Activiteiten'!A$4:D$102,4,FALSE))</f>
        <v>0</v>
      </c>
    </row>
    <row r="299" spans="1:15" x14ac:dyDescent="0.25">
      <c r="A299" s="183" t="str">
        <f t="shared" si="16"/>
        <v>--</v>
      </c>
      <c r="B299" s="110" t="str">
        <f t="shared" si="17"/>
        <v>--</v>
      </c>
      <c r="C299" s="179" t="str">
        <f>IF(F299="--","--",IF(ISEVEN(B299)=TRUE,SUBSTITUTE(LEFT(VLOOKUP(E299,'Basisgegevens+Uitleg'!$B$19:$D$25,3,),1),0,"--"),SUBSTITUTE(LEFT(VLOOKUP(E299,'Basisgegevens+Uitleg'!$B$19:$C$25,2,),1),0,"--")))</f>
        <v>--</v>
      </c>
      <c r="D299" s="124" t="str">
        <f t="shared" si="18"/>
        <v>--</v>
      </c>
      <c r="E299" s="110" t="str">
        <f t="shared" si="19"/>
        <v>--</v>
      </c>
      <c r="F299" s="138" t="str">
        <f>IF(ROW(E299)-5&lt;='Basisgegevens+Uitleg'!$C$2,F298+1,"--")</f>
        <v>--</v>
      </c>
      <c r="G299" s="86"/>
      <c r="H299" s="82"/>
      <c r="I299" s="82"/>
      <c r="J299" s="87"/>
      <c r="K299" s="108"/>
      <c r="L299" s="18" t="str">
        <f>IF(ISERROR(VLOOKUP($F299,'Speciale dagen&amp;Activiteiten'!$A$3:$A$100,1,FALSE))=TRUE,"",VLOOKUP($F299,'Speciale dagen&amp;Activiteiten'!$A$3:$B$100,2,FALSE))</f>
        <v/>
      </c>
      <c r="M299" s="14" t="str">
        <f>IF(ISERROR(VLOOKUP(CONCATENATE(DAY($F299),"-",MONTH($F299)),Verjaardagen!$C$2:$C$101,1,FALSE))=TRUE,"",VLOOKUP(CONCATENATE(DAY($F299),"-",MONTH($F299)),Verjaardagen!$C$2:$E$101,3,FALSE))</f>
        <v/>
      </c>
      <c r="N299" s="15" t="str">
        <f>IF(ISERROR(VLOOKUP(F299,'School(vakanties)&amp;Activiteiten'!A$4:A$102,1,FALSE)=TRUE),IF(ISERROR(VLOOKUP(F299,'School(vakanties)&amp;Activiteiten'!B$4:B$102,1,FALSE)=TRUE),IF(O299&gt;0,N298,""),VLOOKUP(F299,'School(vakanties)&amp;Activiteiten'!B$4:C$102,2,FALSE)),VLOOKUP(F299,'School(vakanties)&amp;Activiteiten'!A$4:C$102,3,FALSE))</f>
        <v/>
      </c>
      <c r="O299" s="16">
        <f>IF(ISERROR(VLOOKUP(F299,'School(vakanties)&amp;Activiteiten'!A$4:A$102,1,FALSE)=TRUE),IF(AND(O298&gt;0,O298&lt;999),O298-1,0),VLOOKUP(F299,'School(vakanties)&amp;Activiteiten'!A$4:D$102,4,FALSE))</f>
        <v>0</v>
      </c>
    </row>
    <row r="300" spans="1:15" x14ac:dyDescent="0.25">
      <c r="A300" s="183" t="str">
        <f t="shared" si="16"/>
        <v>--</v>
      </c>
      <c r="B300" s="110" t="str">
        <f t="shared" si="17"/>
        <v>--</v>
      </c>
      <c r="C300" s="179" t="str">
        <f>IF(F300="--","--",IF(ISEVEN(B300)=TRUE,SUBSTITUTE(LEFT(VLOOKUP(E300,'Basisgegevens+Uitleg'!$B$19:$D$25,3,),1),0,"--"),SUBSTITUTE(LEFT(VLOOKUP(E300,'Basisgegevens+Uitleg'!$B$19:$C$25,2,),1),0,"--")))</f>
        <v>--</v>
      </c>
      <c r="D300" s="124" t="str">
        <f t="shared" si="18"/>
        <v>--</v>
      </c>
      <c r="E300" s="110" t="str">
        <f t="shared" si="19"/>
        <v>--</v>
      </c>
      <c r="F300" s="138" t="str">
        <f>IF(ROW(E300)-5&lt;='Basisgegevens+Uitleg'!$C$2,F299+1,"--")</f>
        <v>--</v>
      </c>
      <c r="G300" s="86"/>
      <c r="H300" s="82"/>
      <c r="I300" s="82"/>
      <c r="J300" s="87"/>
      <c r="K300" s="108"/>
      <c r="L300" s="18" t="str">
        <f>IF(ISERROR(VLOOKUP($F300,'Speciale dagen&amp;Activiteiten'!$A$3:$A$100,1,FALSE))=TRUE,"",VLOOKUP($F300,'Speciale dagen&amp;Activiteiten'!$A$3:$B$100,2,FALSE))</f>
        <v/>
      </c>
      <c r="M300" s="14" t="str">
        <f>IF(ISERROR(VLOOKUP(CONCATENATE(DAY($F300),"-",MONTH($F300)),Verjaardagen!$C$2:$C$101,1,FALSE))=TRUE,"",VLOOKUP(CONCATENATE(DAY($F300),"-",MONTH($F300)),Verjaardagen!$C$2:$E$101,3,FALSE))</f>
        <v/>
      </c>
      <c r="N300" s="15" t="str">
        <f>IF(ISERROR(VLOOKUP(F300,'School(vakanties)&amp;Activiteiten'!A$4:A$102,1,FALSE)=TRUE),IF(ISERROR(VLOOKUP(F300,'School(vakanties)&amp;Activiteiten'!B$4:B$102,1,FALSE)=TRUE),IF(O300&gt;0,N299,""),VLOOKUP(F300,'School(vakanties)&amp;Activiteiten'!B$4:C$102,2,FALSE)),VLOOKUP(F300,'School(vakanties)&amp;Activiteiten'!A$4:C$102,3,FALSE))</f>
        <v/>
      </c>
      <c r="O300" s="16">
        <f>IF(ISERROR(VLOOKUP(F300,'School(vakanties)&amp;Activiteiten'!A$4:A$102,1,FALSE)=TRUE),IF(AND(O299&gt;0,O299&lt;999),O299-1,0),VLOOKUP(F300,'School(vakanties)&amp;Activiteiten'!A$4:D$102,4,FALSE))</f>
        <v>0</v>
      </c>
    </row>
    <row r="301" spans="1:15" x14ac:dyDescent="0.25">
      <c r="A301" s="183" t="str">
        <f t="shared" si="16"/>
        <v>--</v>
      </c>
      <c r="B301" s="110" t="str">
        <f t="shared" si="17"/>
        <v>--</v>
      </c>
      <c r="C301" s="179" t="str">
        <f>IF(F301="--","--",IF(ISEVEN(B301)=TRUE,SUBSTITUTE(LEFT(VLOOKUP(E301,'Basisgegevens+Uitleg'!$B$19:$D$25,3,),1),0,"--"),SUBSTITUTE(LEFT(VLOOKUP(E301,'Basisgegevens+Uitleg'!$B$19:$C$25,2,),1),0,"--")))</f>
        <v>--</v>
      </c>
      <c r="D301" s="124" t="str">
        <f t="shared" si="18"/>
        <v>--</v>
      </c>
      <c r="E301" s="110" t="str">
        <f t="shared" si="19"/>
        <v>--</v>
      </c>
      <c r="F301" s="138" t="str">
        <f>IF(ROW(E301)-5&lt;='Basisgegevens+Uitleg'!$C$2,F300+1,"--")</f>
        <v>--</v>
      </c>
      <c r="G301" s="86"/>
      <c r="H301" s="82"/>
      <c r="I301" s="82"/>
      <c r="J301" s="87"/>
      <c r="K301" s="108"/>
      <c r="L301" s="18" t="str">
        <f>IF(ISERROR(VLOOKUP($F301,'Speciale dagen&amp;Activiteiten'!$A$3:$A$100,1,FALSE))=TRUE,"",VLOOKUP($F301,'Speciale dagen&amp;Activiteiten'!$A$3:$B$100,2,FALSE))</f>
        <v/>
      </c>
      <c r="M301" s="14" t="str">
        <f>IF(ISERROR(VLOOKUP(CONCATENATE(DAY($F301),"-",MONTH($F301)),Verjaardagen!$C$2:$C$101,1,FALSE))=TRUE,"",VLOOKUP(CONCATENATE(DAY($F301),"-",MONTH($F301)),Verjaardagen!$C$2:$E$101,3,FALSE))</f>
        <v/>
      </c>
      <c r="N301" s="15" t="str">
        <f>IF(ISERROR(VLOOKUP(F301,'School(vakanties)&amp;Activiteiten'!A$4:A$102,1,FALSE)=TRUE),IF(ISERROR(VLOOKUP(F301,'School(vakanties)&amp;Activiteiten'!B$4:B$102,1,FALSE)=TRUE),IF(O301&gt;0,N300,""),VLOOKUP(F301,'School(vakanties)&amp;Activiteiten'!B$4:C$102,2,FALSE)),VLOOKUP(F301,'School(vakanties)&amp;Activiteiten'!A$4:C$102,3,FALSE))</f>
        <v/>
      </c>
      <c r="O301" s="16">
        <f>IF(ISERROR(VLOOKUP(F301,'School(vakanties)&amp;Activiteiten'!A$4:A$102,1,FALSE)=TRUE),IF(AND(O300&gt;0,O300&lt;999),O300-1,0),VLOOKUP(F301,'School(vakanties)&amp;Activiteiten'!A$4:D$102,4,FALSE))</f>
        <v>0</v>
      </c>
    </row>
    <row r="302" spans="1:15" x14ac:dyDescent="0.25">
      <c r="A302" s="183" t="str">
        <f t="shared" si="16"/>
        <v>--</v>
      </c>
      <c r="B302" s="110" t="str">
        <f t="shared" si="17"/>
        <v>--</v>
      </c>
      <c r="C302" s="179" t="str">
        <f>IF(F302="--","--",IF(ISEVEN(B302)=TRUE,SUBSTITUTE(LEFT(VLOOKUP(E302,'Basisgegevens+Uitleg'!$B$19:$D$25,3,),1),0,"--"),SUBSTITUTE(LEFT(VLOOKUP(E302,'Basisgegevens+Uitleg'!$B$19:$C$25,2,),1),0,"--")))</f>
        <v>--</v>
      </c>
      <c r="D302" s="124" t="str">
        <f t="shared" si="18"/>
        <v>--</v>
      </c>
      <c r="E302" s="110" t="str">
        <f t="shared" si="19"/>
        <v>--</v>
      </c>
      <c r="F302" s="138" t="str">
        <f>IF(ROW(E302)-5&lt;='Basisgegevens+Uitleg'!$C$2,F301+1,"--")</f>
        <v>--</v>
      </c>
      <c r="G302" s="86"/>
      <c r="H302" s="82"/>
      <c r="I302" s="82"/>
      <c r="J302" s="87"/>
      <c r="K302" s="108"/>
      <c r="L302" s="18" t="str">
        <f>IF(ISERROR(VLOOKUP($F302,'Speciale dagen&amp;Activiteiten'!$A$3:$A$100,1,FALSE))=TRUE,"",VLOOKUP($F302,'Speciale dagen&amp;Activiteiten'!$A$3:$B$100,2,FALSE))</f>
        <v/>
      </c>
      <c r="M302" s="14" t="str">
        <f>IF(ISERROR(VLOOKUP(CONCATENATE(DAY($F302),"-",MONTH($F302)),Verjaardagen!$C$2:$C$101,1,FALSE))=TRUE,"",VLOOKUP(CONCATENATE(DAY($F302),"-",MONTH($F302)),Verjaardagen!$C$2:$E$101,3,FALSE))</f>
        <v/>
      </c>
      <c r="N302" s="15" t="str">
        <f>IF(ISERROR(VLOOKUP(F302,'School(vakanties)&amp;Activiteiten'!A$4:A$102,1,FALSE)=TRUE),IF(ISERROR(VLOOKUP(F302,'School(vakanties)&amp;Activiteiten'!B$4:B$102,1,FALSE)=TRUE),IF(O302&gt;0,N301,""),VLOOKUP(F302,'School(vakanties)&amp;Activiteiten'!B$4:C$102,2,FALSE)),VLOOKUP(F302,'School(vakanties)&amp;Activiteiten'!A$4:C$102,3,FALSE))</f>
        <v/>
      </c>
      <c r="O302" s="16">
        <f>IF(ISERROR(VLOOKUP(F302,'School(vakanties)&amp;Activiteiten'!A$4:A$102,1,FALSE)=TRUE),IF(AND(O301&gt;0,O301&lt;999),O301-1,0),VLOOKUP(F302,'School(vakanties)&amp;Activiteiten'!A$4:D$102,4,FALSE))</f>
        <v>0</v>
      </c>
    </row>
    <row r="303" spans="1:15" x14ac:dyDescent="0.25">
      <c r="A303" s="183" t="str">
        <f t="shared" si="16"/>
        <v>--</v>
      </c>
      <c r="B303" s="110" t="str">
        <f t="shared" si="17"/>
        <v>--</v>
      </c>
      <c r="C303" s="179" t="str">
        <f>IF(F303="--","--",IF(ISEVEN(B303)=TRUE,SUBSTITUTE(LEFT(VLOOKUP(E303,'Basisgegevens+Uitleg'!$B$19:$D$25,3,),1),0,"--"),SUBSTITUTE(LEFT(VLOOKUP(E303,'Basisgegevens+Uitleg'!$B$19:$C$25,2,),1),0,"--")))</f>
        <v>--</v>
      </c>
      <c r="D303" s="124" t="str">
        <f t="shared" si="18"/>
        <v>--</v>
      </c>
      <c r="E303" s="110" t="str">
        <f t="shared" si="19"/>
        <v>--</v>
      </c>
      <c r="F303" s="138" t="str">
        <f>IF(ROW(E303)-5&lt;='Basisgegevens+Uitleg'!$C$2,F302+1,"--")</f>
        <v>--</v>
      </c>
      <c r="G303" s="86"/>
      <c r="H303" s="82"/>
      <c r="I303" s="82"/>
      <c r="J303" s="87"/>
      <c r="K303" s="108"/>
      <c r="L303" s="18" t="str">
        <f>IF(ISERROR(VLOOKUP($F303,'Speciale dagen&amp;Activiteiten'!$A$3:$A$100,1,FALSE))=TRUE,"",VLOOKUP($F303,'Speciale dagen&amp;Activiteiten'!$A$3:$B$100,2,FALSE))</f>
        <v/>
      </c>
      <c r="M303" s="14" t="str">
        <f>IF(ISERROR(VLOOKUP(CONCATENATE(DAY($F303),"-",MONTH($F303)),Verjaardagen!$C$2:$C$101,1,FALSE))=TRUE,"",VLOOKUP(CONCATENATE(DAY($F303),"-",MONTH($F303)),Verjaardagen!$C$2:$E$101,3,FALSE))</f>
        <v/>
      </c>
      <c r="N303" s="15" t="str">
        <f>IF(ISERROR(VLOOKUP(F303,'School(vakanties)&amp;Activiteiten'!A$4:A$102,1,FALSE)=TRUE),IF(ISERROR(VLOOKUP(F303,'School(vakanties)&amp;Activiteiten'!B$4:B$102,1,FALSE)=TRUE),IF(O303&gt;0,N302,""),VLOOKUP(F303,'School(vakanties)&amp;Activiteiten'!B$4:C$102,2,FALSE)),VLOOKUP(F303,'School(vakanties)&amp;Activiteiten'!A$4:C$102,3,FALSE))</f>
        <v/>
      </c>
      <c r="O303" s="16">
        <f>IF(ISERROR(VLOOKUP(F303,'School(vakanties)&amp;Activiteiten'!A$4:A$102,1,FALSE)=TRUE),IF(AND(O302&gt;0,O302&lt;999),O302-1,0),VLOOKUP(F303,'School(vakanties)&amp;Activiteiten'!A$4:D$102,4,FALSE))</f>
        <v>0</v>
      </c>
    </row>
    <row r="304" spans="1:15" x14ac:dyDescent="0.25">
      <c r="A304" s="183" t="str">
        <f t="shared" si="16"/>
        <v>--</v>
      </c>
      <c r="B304" s="110" t="str">
        <f t="shared" si="17"/>
        <v>--</v>
      </c>
      <c r="C304" s="179" t="str">
        <f>IF(F304="--","--",IF(ISEVEN(B304)=TRUE,SUBSTITUTE(LEFT(VLOOKUP(E304,'Basisgegevens+Uitleg'!$B$19:$D$25,3,),1),0,"--"),SUBSTITUTE(LEFT(VLOOKUP(E304,'Basisgegevens+Uitleg'!$B$19:$C$25,2,),1),0,"--")))</f>
        <v>--</v>
      </c>
      <c r="D304" s="124" t="str">
        <f t="shared" si="18"/>
        <v>--</v>
      </c>
      <c r="E304" s="110" t="str">
        <f t="shared" si="19"/>
        <v>--</v>
      </c>
      <c r="F304" s="138" t="str">
        <f>IF(ROW(E304)-5&lt;='Basisgegevens+Uitleg'!$C$2,F303+1,"--")</f>
        <v>--</v>
      </c>
      <c r="G304" s="86"/>
      <c r="H304" s="82"/>
      <c r="I304" s="82"/>
      <c r="J304" s="87"/>
      <c r="K304" s="108"/>
      <c r="L304" s="18" t="str">
        <f>IF(ISERROR(VLOOKUP($F304,'Speciale dagen&amp;Activiteiten'!$A$3:$A$100,1,FALSE))=TRUE,"",VLOOKUP($F304,'Speciale dagen&amp;Activiteiten'!$A$3:$B$100,2,FALSE))</f>
        <v/>
      </c>
      <c r="M304" s="14" t="str">
        <f>IF(ISERROR(VLOOKUP(CONCATENATE(DAY($F304),"-",MONTH($F304)),Verjaardagen!$C$2:$C$101,1,FALSE))=TRUE,"",VLOOKUP(CONCATENATE(DAY($F304),"-",MONTH($F304)),Verjaardagen!$C$2:$E$101,3,FALSE))</f>
        <v/>
      </c>
      <c r="N304" s="15" t="str">
        <f>IF(ISERROR(VLOOKUP(F304,'School(vakanties)&amp;Activiteiten'!A$4:A$102,1,FALSE)=TRUE),IF(ISERROR(VLOOKUP(F304,'School(vakanties)&amp;Activiteiten'!B$4:B$102,1,FALSE)=TRUE),IF(O304&gt;0,N303,""),VLOOKUP(F304,'School(vakanties)&amp;Activiteiten'!B$4:C$102,2,FALSE)),VLOOKUP(F304,'School(vakanties)&amp;Activiteiten'!A$4:C$102,3,FALSE))</f>
        <v/>
      </c>
      <c r="O304" s="16">
        <f>IF(ISERROR(VLOOKUP(F304,'School(vakanties)&amp;Activiteiten'!A$4:A$102,1,FALSE)=TRUE),IF(AND(O303&gt;0,O303&lt;999),O303-1,0),VLOOKUP(F304,'School(vakanties)&amp;Activiteiten'!A$4:D$102,4,FALSE))</f>
        <v>0</v>
      </c>
    </row>
    <row r="305" spans="1:15" x14ac:dyDescent="0.25">
      <c r="A305" s="183" t="str">
        <f t="shared" si="16"/>
        <v>--</v>
      </c>
      <c r="B305" s="110" t="str">
        <f t="shared" si="17"/>
        <v>--</v>
      </c>
      <c r="C305" s="179" t="str">
        <f>IF(F305="--","--",IF(ISEVEN(B305)=TRUE,SUBSTITUTE(LEFT(VLOOKUP(E305,'Basisgegevens+Uitleg'!$B$19:$D$25,3,),1),0,"--"),SUBSTITUTE(LEFT(VLOOKUP(E305,'Basisgegevens+Uitleg'!$B$19:$C$25,2,),1),0,"--")))</f>
        <v>--</v>
      </c>
      <c r="D305" s="124" t="str">
        <f t="shared" si="18"/>
        <v>--</v>
      </c>
      <c r="E305" s="110" t="str">
        <f t="shared" si="19"/>
        <v>--</v>
      </c>
      <c r="F305" s="138" t="str">
        <f>IF(ROW(E305)-5&lt;='Basisgegevens+Uitleg'!$C$2,F304+1,"--")</f>
        <v>--</v>
      </c>
      <c r="G305" s="86"/>
      <c r="H305" s="82"/>
      <c r="I305" s="82"/>
      <c r="J305" s="87"/>
      <c r="K305" s="108"/>
      <c r="L305" s="18" t="str">
        <f>IF(ISERROR(VLOOKUP($F305,'Speciale dagen&amp;Activiteiten'!$A$3:$A$100,1,FALSE))=TRUE,"",VLOOKUP($F305,'Speciale dagen&amp;Activiteiten'!$A$3:$B$100,2,FALSE))</f>
        <v/>
      </c>
      <c r="M305" s="14" t="str">
        <f>IF(ISERROR(VLOOKUP(CONCATENATE(DAY($F305),"-",MONTH($F305)),Verjaardagen!$C$2:$C$101,1,FALSE))=TRUE,"",VLOOKUP(CONCATENATE(DAY($F305),"-",MONTH($F305)),Verjaardagen!$C$2:$E$101,3,FALSE))</f>
        <v/>
      </c>
      <c r="N305" s="15" t="str">
        <f>IF(ISERROR(VLOOKUP(F305,'School(vakanties)&amp;Activiteiten'!A$4:A$102,1,FALSE)=TRUE),IF(ISERROR(VLOOKUP(F305,'School(vakanties)&amp;Activiteiten'!B$4:B$102,1,FALSE)=TRUE),IF(O305&gt;0,N304,""),VLOOKUP(F305,'School(vakanties)&amp;Activiteiten'!B$4:C$102,2,FALSE)),VLOOKUP(F305,'School(vakanties)&amp;Activiteiten'!A$4:C$102,3,FALSE))</f>
        <v/>
      </c>
      <c r="O305" s="16">
        <f>IF(ISERROR(VLOOKUP(F305,'School(vakanties)&amp;Activiteiten'!A$4:A$102,1,FALSE)=TRUE),IF(AND(O304&gt;0,O304&lt;999),O304-1,0),VLOOKUP(F305,'School(vakanties)&amp;Activiteiten'!A$4:D$102,4,FALSE))</f>
        <v>0</v>
      </c>
    </row>
    <row r="306" spans="1:15" x14ac:dyDescent="0.25">
      <c r="A306" s="183" t="str">
        <f t="shared" si="16"/>
        <v>--</v>
      </c>
      <c r="B306" s="110" t="str">
        <f t="shared" si="17"/>
        <v>--</v>
      </c>
      <c r="C306" s="179" t="str">
        <f>IF(F306="--","--",IF(ISEVEN(B306)=TRUE,SUBSTITUTE(LEFT(VLOOKUP(E306,'Basisgegevens+Uitleg'!$B$19:$D$25,3,),1),0,"--"),SUBSTITUTE(LEFT(VLOOKUP(E306,'Basisgegevens+Uitleg'!$B$19:$C$25,2,),1),0,"--")))</f>
        <v>--</v>
      </c>
      <c r="D306" s="124" t="str">
        <f t="shared" si="18"/>
        <v>--</v>
      </c>
      <c r="E306" s="110" t="str">
        <f t="shared" si="19"/>
        <v>--</v>
      </c>
      <c r="F306" s="138" t="str">
        <f>IF(ROW(E306)-5&lt;='Basisgegevens+Uitleg'!$C$2,F305+1,"--")</f>
        <v>--</v>
      </c>
      <c r="G306" s="86"/>
      <c r="H306" s="82"/>
      <c r="I306" s="82"/>
      <c r="J306" s="87"/>
      <c r="K306" s="108"/>
      <c r="L306" s="18" t="str">
        <f>IF(ISERROR(VLOOKUP($F306,'Speciale dagen&amp;Activiteiten'!$A$3:$A$100,1,FALSE))=TRUE,"",VLOOKUP($F306,'Speciale dagen&amp;Activiteiten'!$A$3:$B$100,2,FALSE))</f>
        <v/>
      </c>
      <c r="M306" s="14" t="str">
        <f>IF(ISERROR(VLOOKUP(CONCATENATE(DAY($F306),"-",MONTH($F306)),Verjaardagen!$C$2:$C$101,1,FALSE))=TRUE,"",VLOOKUP(CONCATENATE(DAY($F306),"-",MONTH($F306)),Verjaardagen!$C$2:$E$101,3,FALSE))</f>
        <v/>
      </c>
      <c r="N306" s="15" t="str">
        <f>IF(ISERROR(VLOOKUP(F306,'School(vakanties)&amp;Activiteiten'!A$4:A$102,1,FALSE)=TRUE),IF(ISERROR(VLOOKUP(F306,'School(vakanties)&amp;Activiteiten'!B$4:B$102,1,FALSE)=TRUE),IF(O306&gt;0,N305,""),VLOOKUP(F306,'School(vakanties)&amp;Activiteiten'!B$4:C$102,2,FALSE)),VLOOKUP(F306,'School(vakanties)&amp;Activiteiten'!A$4:C$102,3,FALSE))</f>
        <v/>
      </c>
      <c r="O306" s="16">
        <f>IF(ISERROR(VLOOKUP(F306,'School(vakanties)&amp;Activiteiten'!A$4:A$102,1,FALSE)=TRUE),IF(AND(O305&gt;0,O305&lt;999),O305-1,0),VLOOKUP(F306,'School(vakanties)&amp;Activiteiten'!A$4:D$102,4,FALSE))</f>
        <v>0</v>
      </c>
    </row>
    <row r="307" spans="1:15" x14ac:dyDescent="0.25">
      <c r="A307" s="183" t="str">
        <f t="shared" si="16"/>
        <v>--</v>
      </c>
      <c r="B307" s="110" t="str">
        <f t="shared" si="17"/>
        <v>--</v>
      </c>
      <c r="C307" s="179" t="str">
        <f>IF(F307="--","--",IF(ISEVEN(B307)=TRUE,SUBSTITUTE(LEFT(VLOOKUP(E307,'Basisgegevens+Uitleg'!$B$19:$D$25,3,),1),0,"--"),SUBSTITUTE(LEFT(VLOOKUP(E307,'Basisgegevens+Uitleg'!$B$19:$C$25,2,),1),0,"--")))</f>
        <v>--</v>
      </c>
      <c r="D307" s="124" t="str">
        <f t="shared" si="18"/>
        <v>--</v>
      </c>
      <c r="E307" s="110" t="str">
        <f t="shared" si="19"/>
        <v>--</v>
      </c>
      <c r="F307" s="138" t="str">
        <f>IF(ROW(E307)-5&lt;='Basisgegevens+Uitleg'!$C$2,F306+1,"--")</f>
        <v>--</v>
      </c>
      <c r="G307" s="86"/>
      <c r="H307" s="82"/>
      <c r="I307" s="82"/>
      <c r="J307" s="87"/>
      <c r="K307" s="108"/>
      <c r="L307" s="18" t="str">
        <f>IF(ISERROR(VLOOKUP($F307,'Speciale dagen&amp;Activiteiten'!$A$3:$A$100,1,FALSE))=TRUE,"",VLOOKUP($F307,'Speciale dagen&amp;Activiteiten'!$A$3:$B$100,2,FALSE))</f>
        <v/>
      </c>
      <c r="M307" s="14" t="str">
        <f>IF(ISERROR(VLOOKUP(CONCATENATE(DAY($F307),"-",MONTH($F307)),Verjaardagen!$C$2:$C$101,1,FALSE))=TRUE,"",VLOOKUP(CONCATENATE(DAY($F307),"-",MONTH($F307)),Verjaardagen!$C$2:$E$101,3,FALSE))</f>
        <v/>
      </c>
      <c r="N307" s="15" t="str">
        <f>IF(ISERROR(VLOOKUP(F307,'School(vakanties)&amp;Activiteiten'!A$4:A$102,1,FALSE)=TRUE),IF(ISERROR(VLOOKUP(F307,'School(vakanties)&amp;Activiteiten'!B$4:B$102,1,FALSE)=TRUE),IF(O307&gt;0,N306,""),VLOOKUP(F307,'School(vakanties)&amp;Activiteiten'!B$4:C$102,2,FALSE)),VLOOKUP(F307,'School(vakanties)&amp;Activiteiten'!A$4:C$102,3,FALSE))</f>
        <v/>
      </c>
      <c r="O307" s="16">
        <f>IF(ISERROR(VLOOKUP(F307,'School(vakanties)&amp;Activiteiten'!A$4:A$102,1,FALSE)=TRUE),IF(AND(O306&gt;0,O306&lt;999),O306-1,0),VLOOKUP(F307,'School(vakanties)&amp;Activiteiten'!A$4:D$102,4,FALSE))</f>
        <v>0</v>
      </c>
    </row>
    <row r="308" spans="1:15" x14ac:dyDescent="0.25">
      <c r="A308" s="183" t="str">
        <f t="shared" si="16"/>
        <v>--</v>
      </c>
      <c r="B308" s="110" t="str">
        <f t="shared" si="17"/>
        <v>--</v>
      </c>
      <c r="C308" s="179" t="str">
        <f>IF(F308="--","--",IF(ISEVEN(B308)=TRUE,SUBSTITUTE(LEFT(VLOOKUP(E308,'Basisgegevens+Uitleg'!$B$19:$D$25,3,),1),0,"--"),SUBSTITUTE(LEFT(VLOOKUP(E308,'Basisgegevens+Uitleg'!$B$19:$C$25,2,),1),0,"--")))</f>
        <v>--</v>
      </c>
      <c r="D308" s="124" t="str">
        <f t="shared" si="18"/>
        <v>--</v>
      </c>
      <c r="E308" s="110" t="str">
        <f t="shared" si="19"/>
        <v>--</v>
      </c>
      <c r="F308" s="138" t="str">
        <f>IF(ROW(E308)-5&lt;='Basisgegevens+Uitleg'!$C$2,F307+1,"--")</f>
        <v>--</v>
      </c>
      <c r="G308" s="86"/>
      <c r="H308" s="82"/>
      <c r="I308" s="82"/>
      <c r="J308" s="87"/>
      <c r="K308" s="108"/>
      <c r="L308" s="18" t="str">
        <f>IF(ISERROR(VLOOKUP($F308,'Speciale dagen&amp;Activiteiten'!$A$3:$A$100,1,FALSE))=TRUE,"",VLOOKUP($F308,'Speciale dagen&amp;Activiteiten'!$A$3:$B$100,2,FALSE))</f>
        <v/>
      </c>
      <c r="M308" s="14" t="str">
        <f>IF(ISERROR(VLOOKUP(CONCATENATE(DAY($F308),"-",MONTH($F308)),Verjaardagen!$C$2:$C$101,1,FALSE))=TRUE,"",VLOOKUP(CONCATENATE(DAY($F308),"-",MONTH($F308)),Verjaardagen!$C$2:$E$101,3,FALSE))</f>
        <v/>
      </c>
      <c r="N308" s="15" t="str">
        <f>IF(ISERROR(VLOOKUP(F308,'School(vakanties)&amp;Activiteiten'!A$4:A$102,1,FALSE)=TRUE),IF(ISERROR(VLOOKUP(F308,'School(vakanties)&amp;Activiteiten'!B$4:B$102,1,FALSE)=TRUE),IF(O308&gt;0,N307,""),VLOOKUP(F308,'School(vakanties)&amp;Activiteiten'!B$4:C$102,2,FALSE)),VLOOKUP(F308,'School(vakanties)&amp;Activiteiten'!A$4:C$102,3,FALSE))</f>
        <v/>
      </c>
      <c r="O308" s="16">
        <f>IF(ISERROR(VLOOKUP(F308,'School(vakanties)&amp;Activiteiten'!A$4:A$102,1,FALSE)=TRUE),IF(AND(O307&gt;0,O307&lt;999),O307-1,0),VLOOKUP(F308,'School(vakanties)&amp;Activiteiten'!A$4:D$102,4,FALSE))</f>
        <v>0</v>
      </c>
    </row>
    <row r="309" spans="1:15" x14ac:dyDescent="0.25">
      <c r="A309" s="183" t="str">
        <f t="shared" si="16"/>
        <v>--</v>
      </c>
      <c r="B309" s="110" t="str">
        <f t="shared" si="17"/>
        <v>--</v>
      </c>
      <c r="C309" s="179" t="str">
        <f>IF(F309="--","--",IF(ISEVEN(B309)=TRUE,SUBSTITUTE(LEFT(VLOOKUP(E309,'Basisgegevens+Uitleg'!$B$19:$D$25,3,),1),0,"--"),SUBSTITUTE(LEFT(VLOOKUP(E309,'Basisgegevens+Uitleg'!$B$19:$C$25,2,),1),0,"--")))</f>
        <v>--</v>
      </c>
      <c r="D309" s="124" t="str">
        <f t="shared" si="18"/>
        <v>--</v>
      </c>
      <c r="E309" s="110" t="str">
        <f t="shared" si="19"/>
        <v>--</v>
      </c>
      <c r="F309" s="138" t="str">
        <f>IF(ROW(E309)-5&lt;='Basisgegevens+Uitleg'!$C$2,F308+1,"--")</f>
        <v>--</v>
      </c>
      <c r="G309" s="86"/>
      <c r="H309" s="82"/>
      <c r="I309" s="82"/>
      <c r="J309" s="87"/>
      <c r="K309" s="108"/>
      <c r="L309" s="18" t="str">
        <f>IF(ISERROR(VLOOKUP($F309,'Speciale dagen&amp;Activiteiten'!$A$3:$A$100,1,FALSE))=TRUE,"",VLOOKUP($F309,'Speciale dagen&amp;Activiteiten'!$A$3:$B$100,2,FALSE))</f>
        <v/>
      </c>
      <c r="M309" s="14" t="str">
        <f>IF(ISERROR(VLOOKUP(CONCATENATE(DAY($F309),"-",MONTH($F309)),Verjaardagen!$C$2:$C$101,1,FALSE))=TRUE,"",VLOOKUP(CONCATENATE(DAY($F309),"-",MONTH($F309)),Verjaardagen!$C$2:$E$101,3,FALSE))</f>
        <v/>
      </c>
      <c r="N309" s="15" t="str">
        <f>IF(ISERROR(VLOOKUP(F309,'School(vakanties)&amp;Activiteiten'!A$4:A$102,1,FALSE)=TRUE),IF(ISERROR(VLOOKUP(F309,'School(vakanties)&amp;Activiteiten'!B$4:B$102,1,FALSE)=TRUE),IF(O309&gt;0,N308,""),VLOOKUP(F309,'School(vakanties)&amp;Activiteiten'!B$4:C$102,2,FALSE)),VLOOKUP(F309,'School(vakanties)&amp;Activiteiten'!A$4:C$102,3,FALSE))</f>
        <v/>
      </c>
      <c r="O309" s="16">
        <f>IF(ISERROR(VLOOKUP(F309,'School(vakanties)&amp;Activiteiten'!A$4:A$102,1,FALSE)=TRUE),IF(AND(O308&gt;0,O308&lt;999),O308-1,0),VLOOKUP(F309,'School(vakanties)&amp;Activiteiten'!A$4:D$102,4,FALSE))</f>
        <v>0</v>
      </c>
    </row>
    <row r="310" spans="1:15" x14ac:dyDescent="0.25">
      <c r="A310" s="183" t="str">
        <f t="shared" si="16"/>
        <v>--</v>
      </c>
      <c r="B310" s="110" t="str">
        <f t="shared" si="17"/>
        <v>--</v>
      </c>
      <c r="C310" s="179" t="str">
        <f>IF(F310="--","--",IF(ISEVEN(B310)=TRUE,SUBSTITUTE(LEFT(VLOOKUP(E310,'Basisgegevens+Uitleg'!$B$19:$D$25,3,),1),0,"--"),SUBSTITUTE(LEFT(VLOOKUP(E310,'Basisgegevens+Uitleg'!$B$19:$C$25,2,),1),0,"--")))</f>
        <v>--</v>
      </c>
      <c r="D310" s="124" t="str">
        <f t="shared" si="18"/>
        <v>--</v>
      </c>
      <c r="E310" s="110" t="str">
        <f t="shared" si="19"/>
        <v>--</v>
      </c>
      <c r="F310" s="138" t="str">
        <f>IF(ROW(E310)-5&lt;='Basisgegevens+Uitleg'!$C$2,F309+1,"--")</f>
        <v>--</v>
      </c>
      <c r="G310" s="86"/>
      <c r="H310" s="82"/>
      <c r="I310" s="82"/>
      <c r="J310" s="87"/>
      <c r="K310" s="108"/>
      <c r="L310" s="18" t="str">
        <f>IF(ISERROR(VLOOKUP($F310,'Speciale dagen&amp;Activiteiten'!$A$3:$A$100,1,FALSE))=TRUE,"",VLOOKUP($F310,'Speciale dagen&amp;Activiteiten'!$A$3:$B$100,2,FALSE))</f>
        <v/>
      </c>
      <c r="M310" s="14" t="str">
        <f>IF(ISERROR(VLOOKUP(CONCATENATE(DAY($F310),"-",MONTH($F310)),Verjaardagen!$C$2:$C$101,1,FALSE))=TRUE,"",VLOOKUP(CONCATENATE(DAY($F310),"-",MONTH($F310)),Verjaardagen!$C$2:$E$101,3,FALSE))</f>
        <v/>
      </c>
      <c r="N310" s="15" t="str">
        <f>IF(ISERROR(VLOOKUP(F310,'School(vakanties)&amp;Activiteiten'!A$4:A$102,1,FALSE)=TRUE),IF(ISERROR(VLOOKUP(F310,'School(vakanties)&amp;Activiteiten'!B$4:B$102,1,FALSE)=TRUE),IF(O310&gt;0,N309,""),VLOOKUP(F310,'School(vakanties)&amp;Activiteiten'!B$4:C$102,2,FALSE)),VLOOKUP(F310,'School(vakanties)&amp;Activiteiten'!A$4:C$102,3,FALSE))</f>
        <v/>
      </c>
      <c r="O310" s="16">
        <f>IF(ISERROR(VLOOKUP(F310,'School(vakanties)&amp;Activiteiten'!A$4:A$102,1,FALSE)=TRUE),IF(AND(O309&gt;0,O309&lt;999),O309-1,0),VLOOKUP(F310,'School(vakanties)&amp;Activiteiten'!A$4:D$102,4,FALSE))</f>
        <v>0</v>
      </c>
    </row>
    <row r="311" spans="1:15" x14ac:dyDescent="0.25">
      <c r="A311" s="183" t="str">
        <f t="shared" si="16"/>
        <v>--</v>
      </c>
      <c r="B311" s="110" t="str">
        <f t="shared" si="17"/>
        <v>--</v>
      </c>
      <c r="C311" s="179" t="str">
        <f>IF(F311="--","--",IF(ISEVEN(B311)=TRUE,SUBSTITUTE(LEFT(VLOOKUP(E311,'Basisgegevens+Uitleg'!$B$19:$D$25,3,),1),0,"--"),SUBSTITUTE(LEFT(VLOOKUP(E311,'Basisgegevens+Uitleg'!$B$19:$C$25,2,),1),0,"--")))</f>
        <v>--</v>
      </c>
      <c r="D311" s="124" t="str">
        <f t="shared" si="18"/>
        <v>--</v>
      </c>
      <c r="E311" s="110" t="str">
        <f t="shared" si="19"/>
        <v>--</v>
      </c>
      <c r="F311" s="138" t="str">
        <f>IF(ROW(E311)-5&lt;='Basisgegevens+Uitleg'!$C$2,F310+1,"--")</f>
        <v>--</v>
      </c>
      <c r="G311" s="86"/>
      <c r="H311" s="82"/>
      <c r="I311" s="82"/>
      <c r="J311" s="87"/>
      <c r="K311" s="108"/>
      <c r="L311" s="18" t="str">
        <f>IF(ISERROR(VLOOKUP($F311,'Speciale dagen&amp;Activiteiten'!$A$3:$A$100,1,FALSE))=TRUE,"",VLOOKUP($F311,'Speciale dagen&amp;Activiteiten'!$A$3:$B$100,2,FALSE))</f>
        <v/>
      </c>
      <c r="M311" s="14" t="str">
        <f>IF(ISERROR(VLOOKUP(CONCATENATE(DAY($F311),"-",MONTH($F311)),Verjaardagen!$C$2:$C$101,1,FALSE))=TRUE,"",VLOOKUP(CONCATENATE(DAY($F311),"-",MONTH($F311)),Verjaardagen!$C$2:$E$101,3,FALSE))</f>
        <v/>
      </c>
      <c r="N311" s="15" t="str">
        <f>IF(ISERROR(VLOOKUP(F311,'School(vakanties)&amp;Activiteiten'!A$4:A$102,1,FALSE)=TRUE),IF(ISERROR(VLOOKUP(F311,'School(vakanties)&amp;Activiteiten'!B$4:B$102,1,FALSE)=TRUE),IF(O311&gt;0,N310,""),VLOOKUP(F311,'School(vakanties)&amp;Activiteiten'!B$4:C$102,2,FALSE)),VLOOKUP(F311,'School(vakanties)&amp;Activiteiten'!A$4:C$102,3,FALSE))</f>
        <v/>
      </c>
      <c r="O311" s="16">
        <f>IF(ISERROR(VLOOKUP(F311,'School(vakanties)&amp;Activiteiten'!A$4:A$102,1,FALSE)=TRUE),IF(AND(O310&gt;0,O310&lt;999),O310-1,0),VLOOKUP(F311,'School(vakanties)&amp;Activiteiten'!A$4:D$102,4,FALSE))</f>
        <v>0</v>
      </c>
    </row>
    <row r="312" spans="1:15" x14ac:dyDescent="0.25">
      <c r="A312" s="183" t="str">
        <f t="shared" si="16"/>
        <v>--</v>
      </c>
      <c r="B312" s="110" t="str">
        <f t="shared" si="17"/>
        <v>--</v>
      </c>
      <c r="C312" s="179" t="str">
        <f>IF(F312="--","--",IF(ISEVEN(B312)=TRUE,SUBSTITUTE(LEFT(VLOOKUP(E312,'Basisgegevens+Uitleg'!$B$19:$D$25,3,),1),0,"--"),SUBSTITUTE(LEFT(VLOOKUP(E312,'Basisgegevens+Uitleg'!$B$19:$C$25,2,),1),0,"--")))</f>
        <v>--</v>
      </c>
      <c r="D312" s="124" t="str">
        <f t="shared" si="18"/>
        <v>--</v>
      </c>
      <c r="E312" s="110" t="str">
        <f t="shared" si="19"/>
        <v>--</v>
      </c>
      <c r="F312" s="138" t="str">
        <f>IF(ROW(E312)-5&lt;='Basisgegevens+Uitleg'!$C$2,F311+1,"--")</f>
        <v>--</v>
      </c>
      <c r="G312" s="86"/>
      <c r="H312" s="82"/>
      <c r="I312" s="82"/>
      <c r="J312" s="87"/>
      <c r="K312" s="108"/>
      <c r="L312" s="18" t="str">
        <f>IF(ISERROR(VLOOKUP($F312,'Speciale dagen&amp;Activiteiten'!$A$3:$A$100,1,FALSE))=TRUE,"",VLOOKUP($F312,'Speciale dagen&amp;Activiteiten'!$A$3:$B$100,2,FALSE))</f>
        <v/>
      </c>
      <c r="M312" s="14" t="str">
        <f>IF(ISERROR(VLOOKUP(CONCATENATE(DAY($F312),"-",MONTH($F312)),Verjaardagen!$C$2:$C$101,1,FALSE))=TRUE,"",VLOOKUP(CONCATENATE(DAY($F312),"-",MONTH($F312)),Verjaardagen!$C$2:$E$101,3,FALSE))</f>
        <v/>
      </c>
      <c r="N312" s="15" t="str">
        <f>IF(ISERROR(VLOOKUP(F312,'School(vakanties)&amp;Activiteiten'!A$4:A$102,1,FALSE)=TRUE),IF(ISERROR(VLOOKUP(F312,'School(vakanties)&amp;Activiteiten'!B$4:B$102,1,FALSE)=TRUE),IF(O312&gt;0,N311,""),VLOOKUP(F312,'School(vakanties)&amp;Activiteiten'!B$4:C$102,2,FALSE)),VLOOKUP(F312,'School(vakanties)&amp;Activiteiten'!A$4:C$102,3,FALSE))</f>
        <v/>
      </c>
      <c r="O312" s="16">
        <f>IF(ISERROR(VLOOKUP(F312,'School(vakanties)&amp;Activiteiten'!A$4:A$102,1,FALSE)=TRUE),IF(AND(O311&gt;0,O311&lt;999),O311-1,0),VLOOKUP(F312,'School(vakanties)&amp;Activiteiten'!A$4:D$102,4,FALSE))</f>
        <v>0</v>
      </c>
    </row>
    <row r="313" spans="1:15" x14ac:dyDescent="0.25">
      <c r="A313" s="183" t="str">
        <f t="shared" si="16"/>
        <v>--</v>
      </c>
      <c r="B313" s="110" t="str">
        <f t="shared" si="17"/>
        <v>--</v>
      </c>
      <c r="C313" s="179" t="str">
        <f>IF(F313="--","--",IF(ISEVEN(B313)=TRUE,SUBSTITUTE(LEFT(VLOOKUP(E313,'Basisgegevens+Uitleg'!$B$19:$D$25,3,),1),0,"--"),SUBSTITUTE(LEFT(VLOOKUP(E313,'Basisgegevens+Uitleg'!$B$19:$C$25,2,),1),0,"--")))</f>
        <v>--</v>
      </c>
      <c r="D313" s="124" t="str">
        <f t="shared" si="18"/>
        <v>--</v>
      </c>
      <c r="E313" s="110" t="str">
        <f t="shared" si="19"/>
        <v>--</v>
      </c>
      <c r="F313" s="138" t="str">
        <f>IF(ROW(E313)-5&lt;='Basisgegevens+Uitleg'!$C$2,F312+1,"--")</f>
        <v>--</v>
      </c>
      <c r="G313" s="86"/>
      <c r="H313" s="82"/>
      <c r="I313" s="82"/>
      <c r="J313" s="87"/>
      <c r="K313" s="108"/>
      <c r="L313" s="18" t="str">
        <f>IF(ISERROR(VLOOKUP($F313,'Speciale dagen&amp;Activiteiten'!$A$3:$A$100,1,FALSE))=TRUE,"",VLOOKUP($F313,'Speciale dagen&amp;Activiteiten'!$A$3:$B$100,2,FALSE))</f>
        <v/>
      </c>
      <c r="M313" s="14" t="str">
        <f>IF(ISERROR(VLOOKUP(CONCATENATE(DAY($F313),"-",MONTH($F313)),Verjaardagen!$C$2:$C$101,1,FALSE))=TRUE,"",VLOOKUP(CONCATENATE(DAY($F313),"-",MONTH($F313)),Verjaardagen!$C$2:$E$101,3,FALSE))</f>
        <v/>
      </c>
      <c r="N313" s="15" t="str">
        <f>IF(ISERROR(VLOOKUP(F313,'School(vakanties)&amp;Activiteiten'!A$4:A$102,1,FALSE)=TRUE),IF(ISERROR(VLOOKUP(F313,'School(vakanties)&amp;Activiteiten'!B$4:B$102,1,FALSE)=TRUE),IF(O313&gt;0,N312,""),VLOOKUP(F313,'School(vakanties)&amp;Activiteiten'!B$4:C$102,2,FALSE)),VLOOKUP(F313,'School(vakanties)&amp;Activiteiten'!A$4:C$102,3,FALSE))</f>
        <v/>
      </c>
      <c r="O313" s="16">
        <f>IF(ISERROR(VLOOKUP(F313,'School(vakanties)&amp;Activiteiten'!A$4:A$102,1,FALSE)=TRUE),IF(AND(O312&gt;0,O312&lt;999),O312-1,0),VLOOKUP(F313,'School(vakanties)&amp;Activiteiten'!A$4:D$102,4,FALSE))</f>
        <v>0</v>
      </c>
    </row>
    <row r="314" spans="1:15" x14ac:dyDescent="0.25">
      <c r="A314" s="183" t="str">
        <f t="shared" si="16"/>
        <v>--</v>
      </c>
      <c r="B314" s="110" t="str">
        <f t="shared" si="17"/>
        <v>--</v>
      </c>
      <c r="C314" s="179" t="str">
        <f>IF(F314="--","--",IF(ISEVEN(B314)=TRUE,SUBSTITUTE(LEFT(VLOOKUP(E314,'Basisgegevens+Uitleg'!$B$19:$D$25,3,),1),0,"--"),SUBSTITUTE(LEFT(VLOOKUP(E314,'Basisgegevens+Uitleg'!$B$19:$C$25,2,),1),0,"--")))</f>
        <v>--</v>
      </c>
      <c r="D314" s="124" t="str">
        <f t="shared" si="18"/>
        <v>--</v>
      </c>
      <c r="E314" s="110" t="str">
        <f t="shared" si="19"/>
        <v>--</v>
      </c>
      <c r="F314" s="138" t="str">
        <f>IF(ROW(E314)-5&lt;='Basisgegevens+Uitleg'!$C$2,F313+1,"--")</f>
        <v>--</v>
      </c>
      <c r="G314" s="86"/>
      <c r="H314" s="82"/>
      <c r="I314" s="82"/>
      <c r="J314" s="87"/>
      <c r="K314" s="108"/>
      <c r="L314" s="18" t="str">
        <f>IF(ISERROR(VLOOKUP($F314,'Speciale dagen&amp;Activiteiten'!$A$3:$A$100,1,FALSE))=TRUE,"",VLOOKUP($F314,'Speciale dagen&amp;Activiteiten'!$A$3:$B$100,2,FALSE))</f>
        <v/>
      </c>
      <c r="M314" s="14" t="str">
        <f>IF(ISERROR(VLOOKUP(CONCATENATE(DAY($F314),"-",MONTH($F314)),Verjaardagen!$C$2:$C$101,1,FALSE))=TRUE,"",VLOOKUP(CONCATENATE(DAY($F314),"-",MONTH($F314)),Verjaardagen!$C$2:$E$101,3,FALSE))</f>
        <v/>
      </c>
      <c r="N314" s="15" t="str">
        <f>IF(ISERROR(VLOOKUP(F314,'School(vakanties)&amp;Activiteiten'!A$4:A$102,1,FALSE)=TRUE),IF(ISERROR(VLOOKUP(F314,'School(vakanties)&amp;Activiteiten'!B$4:B$102,1,FALSE)=TRUE),IF(O314&gt;0,N313,""),VLOOKUP(F314,'School(vakanties)&amp;Activiteiten'!B$4:C$102,2,FALSE)),VLOOKUP(F314,'School(vakanties)&amp;Activiteiten'!A$4:C$102,3,FALSE))</f>
        <v/>
      </c>
      <c r="O314" s="16">
        <f>IF(ISERROR(VLOOKUP(F314,'School(vakanties)&amp;Activiteiten'!A$4:A$102,1,FALSE)=TRUE),IF(AND(O313&gt;0,O313&lt;999),O313-1,0),VLOOKUP(F314,'School(vakanties)&amp;Activiteiten'!A$4:D$102,4,FALSE))</f>
        <v>0</v>
      </c>
    </row>
    <row r="315" spans="1:15" x14ac:dyDescent="0.25">
      <c r="A315" s="183" t="str">
        <f t="shared" si="16"/>
        <v>--</v>
      </c>
      <c r="B315" s="110" t="str">
        <f t="shared" si="17"/>
        <v>--</v>
      </c>
      <c r="C315" s="179" t="str">
        <f>IF(F315="--","--",IF(ISEVEN(B315)=TRUE,SUBSTITUTE(LEFT(VLOOKUP(E315,'Basisgegevens+Uitleg'!$B$19:$D$25,3,),1),0,"--"),SUBSTITUTE(LEFT(VLOOKUP(E315,'Basisgegevens+Uitleg'!$B$19:$C$25,2,),1),0,"--")))</f>
        <v>--</v>
      </c>
      <c r="D315" s="124" t="str">
        <f t="shared" si="18"/>
        <v>--</v>
      </c>
      <c r="E315" s="110" t="str">
        <f t="shared" si="19"/>
        <v>--</v>
      </c>
      <c r="F315" s="138" t="str">
        <f>IF(ROW(E315)-5&lt;='Basisgegevens+Uitleg'!$C$2,F314+1,"--")</f>
        <v>--</v>
      </c>
      <c r="G315" s="86"/>
      <c r="H315" s="82"/>
      <c r="I315" s="82"/>
      <c r="J315" s="87"/>
      <c r="K315" s="108"/>
      <c r="L315" s="18" t="str">
        <f>IF(ISERROR(VLOOKUP($F315,'Speciale dagen&amp;Activiteiten'!$A$3:$A$100,1,FALSE))=TRUE,"",VLOOKUP($F315,'Speciale dagen&amp;Activiteiten'!$A$3:$B$100,2,FALSE))</f>
        <v/>
      </c>
      <c r="M315" s="14" t="str">
        <f>IF(ISERROR(VLOOKUP(CONCATENATE(DAY($F315),"-",MONTH($F315)),Verjaardagen!$C$2:$C$101,1,FALSE))=TRUE,"",VLOOKUP(CONCATENATE(DAY($F315),"-",MONTH($F315)),Verjaardagen!$C$2:$E$101,3,FALSE))</f>
        <v/>
      </c>
      <c r="N315" s="15" t="str">
        <f>IF(ISERROR(VLOOKUP(F315,'School(vakanties)&amp;Activiteiten'!A$4:A$102,1,FALSE)=TRUE),IF(ISERROR(VLOOKUP(F315,'School(vakanties)&amp;Activiteiten'!B$4:B$102,1,FALSE)=TRUE),IF(O315&gt;0,N314,""),VLOOKUP(F315,'School(vakanties)&amp;Activiteiten'!B$4:C$102,2,FALSE)),VLOOKUP(F315,'School(vakanties)&amp;Activiteiten'!A$4:C$102,3,FALSE))</f>
        <v/>
      </c>
      <c r="O315" s="16">
        <f>IF(ISERROR(VLOOKUP(F315,'School(vakanties)&amp;Activiteiten'!A$4:A$102,1,FALSE)=TRUE),IF(AND(O314&gt;0,O314&lt;999),O314-1,0),VLOOKUP(F315,'School(vakanties)&amp;Activiteiten'!A$4:D$102,4,FALSE))</f>
        <v>0</v>
      </c>
    </row>
    <row r="316" spans="1:15" x14ac:dyDescent="0.25">
      <c r="A316" s="183" t="str">
        <f t="shared" si="16"/>
        <v>--</v>
      </c>
      <c r="B316" s="110" t="str">
        <f t="shared" si="17"/>
        <v>--</v>
      </c>
      <c r="C316" s="179" t="str">
        <f>IF(F316="--","--",IF(ISEVEN(B316)=TRUE,SUBSTITUTE(LEFT(VLOOKUP(E316,'Basisgegevens+Uitleg'!$B$19:$D$25,3,),1),0,"--"),SUBSTITUTE(LEFT(VLOOKUP(E316,'Basisgegevens+Uitleg'!$B$19:$C$25,2,),1),0,"--")))</f>
        <v>--</v>
      </c>
      <c r="D316" s="124" t="str">
        <f t="shared" si="18"/>
        <v>--</v>
      </c>
      <c r="E316" s="110" t="str">
        <f t="shared" si="19"/>
        <v>--</v>
      </c>
      <c r="F316" s="138" t="str">
        <f>IF(ROW(E316)-5&lt;='Basisgegevens+Uitleg'!$C$2,F315+1,"--")</f>
        <v>--</v>
      </c>
      <c r="G316" s="86"/>
      <c r="H316" s="82"/>
      <c r="I316" s="82"/>
      <c r="J316" s="87"/>
      <c r="K316" s="108"/>
      <c r="L316" s="18" t="str">
        <f>IF(ISERROR(VLOOKUP($F316,'Speciale dagen&amp;Activiteiten'!$A$3:$A$100,1,FALSE))=TRUE,"",VLOOKUP($F316,'Speciale dagen&amp;Activiteiten'!$A$3:$B$100,2,FALSE))</f>
        <v/>
      </c>
      <c r="M316" s="14" t="str">
        <f>IF(ISERROR(VLOOKUP(CONCATENATE(DAY($F316),"-",MONTH($F316)),Verjaardagen!$C$2:$C$101,1,FALSE))=TRUE,"",VLOOKUP(CONCATENATE(DAY($F316),"-",MONTH($F316)),Verjaardagen!$C$2:$E$101,3,FALSE))</f>
        <v/>
      </c>
      <c r="N316" s="15" t="str">
        <f>IF(ISERROR(VLOOKUP(F316,'School(vakanties)&amp;Activiteiten'!A$4:A$102,1,FALSE)=TRUE),IF(ISERROR(VLOOKUP(F316,'School(vakanties)&amp;Activiteiten'!B$4:B$102,1,FALSE)=TRUE),IF(O316&gt;0,N315,""),VLOOKUP(F316,'School(vakanties)&amp;Activiteiten'!B$4:C$102,2,FALSE)),VLOOKUP(F316,'School(vakanties)&amp;Activiteiten'!A$4:C$102,3,FALSE))</f>
        <v/>
      </c>
      <c r="O316" s="16">
        <f>IF(ISERROR(VLOOKUP(F316,'School(vakanties)&amp;Activiteiten'!A$4:A$102,1,FALSE)=TRUE),IF(AND(O315&gt;0,O315&lt;999),O315-1,0),VLOOKUP(F316,'School(vakanties)&amp;Activiteiten'!A$4:D$102,4,FALSE))</f>
        <v>0</v>
      </c>
    </row>
    <row r="317" spans="1:15" x14ac:dyDescent="0.25">
      <c r="A317" s="183" t="str">
        <f t="shared" si="16"/>
        <v>--</v>
      </c>
      <c r="B317" s="110" t="str">
        <f t="shared" si="17"/>
        <v>--</v>
      </c>
      <c r="C317" s="179" t="str">
        <f>IF(F317="--","--",IF(ISEVEN(B317)=TRUE,SUBSTITUTE(LEFT(VLOOKUP(E317,'Basisgegevens+Uitleg'!$B$19:$D$25,3,),1),0,"--"),SUBSTITUTE(LEFT(VLOOKUP(E317,'Basisgegevens+Uitleg'!$B$19:$C$25,2,),1),0,"--")))</f>
        <v>--</v>
      </c>
      <c r="D317" s="124" t="str">
        <f t="shared" si="18"/>
        <v>--</v>
      </c>
      <c r="E317" s="110" t="str">
        <f t="shared" si="19"/>
        <v>--</v>
      </c>
      <c r="F317" s="138" t="str">
        <f>IF(ROW(E317)-5&lt;='Basisgegevens+Uitleg'!$C$2,F316+1,"--")</f>
        <v>--</v>
      </c>
      <c r="G317" s="86"/>
      <c r="H317" s="82"/>
      <c r="I317" s="82"/>
      <c r="J317" s="87"/>
      <c r="K317" s="108"/>
      <c r="L317" s="18" t="str">
        <f>IF(ISERROR(VLOOKUP($F317,'Speciale dagen&amp;Activiteiten'!$A$3:$A$100,1,FALSE))=TRUE,"",VLOOKUP($F317,'Speciale dagen&amp;Activiteiten'!$A$3:$B$100,2,FALSE))</f>
        <v/>
      </c>
      <c r="M317" s="14" t="str">
        <f>IF(ISERROR(VLOOKUP(CONCATENATE(DAY($F317),"-",MONTH($F317)),Verjaardagen!$C$2:$C$101,1,FALSE))=TRUE,"",VLOOKUP(CONCATENATE(DAY($F317),"-",MONTH($F317)),Verjaardagen!$C$2:$E$101,3,FALSE))</f>
        <v/>
      </c>
      <c r="N317" s="15" t="str">
        <f>IF(ISERROR(VLOOKUP(F317,'School(vakanties)&amp;Activiteiten'!A$4:A$102,1,FALSE)=TRUE),IF(ISERROR(VLOOKUP(F317,'School(vakanties)&amp;Activiteiten'!B$4:B$102,1,FALSE)=TRUE),IF(O317&gt;0,N316,""),VLOOKUP(F317,'School(vakanties)&amp;Activiteiten'!B$4:C$102,2,FALSE)),VLOOKUP(F317,'School(vakanties)&amp;Activiteiten'!A$4:C$102,3,FALSE))</f>
        <v/>
      </c>
      <c r="O317" s="16">
        <f>IF(ISERROR(VLOOKUP(F317,'School(vakanties)&amp;Activiteiten'!A$4:A$102,1,FALSE)=TRUE),IF(AND(O316&gt;0,O316&lt;999),O316-1,0),VLOOKUP(F317,'School(vakanties)&amp;Activiteiten'!A$4:D$102,4,FALSE))</f>
        <v>0</v>
      </c>
    </row>
    <row r="318" spans="1:15" x14ac:dyDescent="0.25">
      <c r="A318" s="183" t="str">
        <f t="shared" si="16"/>
        <v>--</v>
      </c>
      <c r="B318" s="110" t="str">
        <f t="shared" si="17"/>
        <v>--</v>
      </c>
      <c r="C318" s="179" t="str">
        <f>IF(F318="--","--",IF(ISEVEN(B318)=TRUE,SUBSTITUTE(LEFT(VLOOKUP(E318,'Basisgegevens+Uitleg'!$B$19:$D$25,3,),1),0,"--"),SUBSTITUTE(LEFT(VLOOKUP(E318,'Basisgegevens+Uitleg'!$B$19:$C$25,2,),1),0,"--")))</f>
        <v>--</v>
      </c>
      <c r="D318" s="124" t="str">
        <f t="shared" si="18"/>
        <v>--</v>
      </c>
      <c r="E318" s="110" t="str">
        <f t="shared" si="19"/>
        <v>--</v>
      </c>
      <c r="F318" s="138" t="str">
        <f>IF(ROW(E318)-5&lt;='Basisgegevens+Uitleg'!$C$2,F317+1,"--")</f>
        <v>--</v>
      </c>
      <c r="G318" s="86"/>
      <c r="H318" s="82"/>
      <c r="I318" s="82"/>
      <c r="J318" s="87"/>
      <c r="K318" s="108"/>
      <c r="L318" s="18" t="str">
        <f>IF(ISERROR(VLOOKUP($F318,'Speciale dagen&amp;Activiteiten'!$A$3:$A$100,1,FALSE))=TRUE,"",VLOOKUP($F318,'Speciale dagen&amp;Activiteiten'!$A$3:$B$100,2,FALSE))</f>
        <v/>
      </c>
      <c r="M318" s="14" t="str">
        <f>IF(ISERROR(VLOOKUP(CONCATENATE(DAY($F318),"-",MONTH($F318)),Verjaardagen!$C$2:$C$101,1,FALSE))=TRUE,"",VLOOKUP(CONCATENATE(DAY($F318),"-",MONTH($F318)),Verjaardagen!$C$2:$E$101,3,FALSE))</f>
        <v/>
      </c>
      <c r="N318" s="15" t="str">
        <f>IF(ISERROR(VLOOKUP(F318,'School(vakanties)&amp;Activiteiten'!A$4:A$102,1,FALSE)=TRUE),IF(ISERROR(VLOOKUP(F318,'School(vakanties)&amp;Activiteiten'!B$4:B$102,1,FALSE)=TRUE),IF(O318&gt;0,N317,""),VLOOKUP(F318,'School(vakanties)&amp;Activiteiten'!B$4:C$102,2,FALSE)),VLOOKUP(F318,'School(vakanties)&amp;Activiteiten'!A$4:C$102,3,FALSE))</f>
        <v/>
      </c>
      <c r="O318" s="16">
        <f>IF(ISERROR(VLOOKUP(F318,'School(vakanties)&amp;Activiteiten'!A$4:A$102,1,FALSE)=TRUE),IF(AND(O317&gt;0,O317&lt;999),O317-1,0),VLOOKUP(F318,'School(vakanties)&amp;Activiteiten'!A$4:D$102,4,FALSE))</f>
        <v>0</v>
      </c>
    </row>
    <row r="319" spans="1:15" x14ac:dyDescent="0.25">
      <c r="A319" s="183" t="str">
        <f t="shared" si="16"/>
        <v>--</v>
      </c>
      <c r="B319" s="110" t="str">
        <f t="shared" si="17"/>
        <v>--</v>
      </c>
      <c r="C319" s="179" t="str">
        <f>IF(F319="--","--",IF(ISEVEN(B319)=TRUE,SUBSTITUTE(LEFT(VLOOKUP(E319,'Basisgegevens+Uitleg'!$B$19:$D$25,3,),1),0,"--"),SUBSTITUTE(LEFT(VLOOKUP(E319,'Basisgegevens+Uitleg'!$B$19:$C$25,2,),1),0,"--")))</f>
        <v>--</v>
      </c>
      <c r="D319" s="124" t="str">
        <f t="shared" si="18"/>
        <v>--</v>
      </c>
      <c r="E319" s="110" t="str">
        <f t="shared" si="19"/>
        <v>--</v>
      </c>
      <c r="F319" s="138" t="str">
        <f>IF(ROW(E319)-5&lt;='Basisgegevens+Uitleg'!$C$2,F318+1,"--")</f>
        <v>--</v>
      </c>
      <c r="G319" s="86"/>
      <c r="H319" s="82"/>
      <c r="I319" s="82"/>
      <c r="J319" s="87"/>
      <c r="K319" s="108"/>
      <c r="L319" s="18" t="str">
        <f>IF(ISERROR(VLOOKUP($F319,'Speciale dagen&amp;Activiteiten'!$A$3:$A$100,1,FALSE))=TRUE,"",VLOOKUP($F319,'Speciale dagen&amp;Activiteiten'!$A$3:$B$100,2,FALSE))</f>
        <v/>
      </c>
      <c r="M319" s="14" t="str">
        <f>IF(ISERROR(VLOOKUP(CONCATENATE(DAY($F319),"-",MONTH($F319)),Verjaardagen!$C$2:$C$101,1,FALSE))=TRUE,"",VLOOKUP(CONCATENATE(DAY($F319),"-",MONTH($F319)),Verjaardagen!$C$2:$E$101,3,FALSE))</f>
        <v/>
      </c>
      <c r="N319" s="15" t="str">
        <f>IF(ISERROR(VLOOKUP(F319,'School(vakanties)&amp;Activiteiten'!A$4:A$102,1,FALSE)=TRUE),IF(ISERROR(VLOOKUP(F319,'School(vakanties)&amp;Activiteiten'!B$4:B$102,1,FALSE)=TRUE),IF(O319&gt;0,N318,""),VLOOKUP(F319,'School(vakanties)&amp;Activiteiten'!B$4:C$102,2,FALSE)),VLOOKUP(F319,'School(vakanties)&amp;Activiteiten'!A$4:C$102,3,FALSE))</f>
        <v/>
      </c>
      <c r="O319" s="16">
        <f>IF(ISERROR(VLOOKUP(F319,'School(vakanties)&amp;Activiteiten'!A$4:A$102,1,FALSE)=TRUE),IF(AND(O318&gt;0,O318&lt;999),O318-1,0),VLOOKUP(F319,'School(vakanties)&amp;Activiteiten'!A$4:D$102,4,FALSE))</f>
        <v>0</v>
      </c>
    </row>
    <row r="320" spans="1:15" x14ac:dyDescent="0.25">
      <c r="A320" s="183" t="str">
        <f t="shared" si="16"/>
        <v>--</v>
      </c>
      <c r="B320" s="110" t="str">
        <f t="shared" si="17"/>
        <v>--</v>
      </c>
      <c r="C320" s="179" t="str">
        <f>IF(F320="--","--",IF(ISEVEN(B320)=TRUE,SUBSTITUTE(LEFT(VLOOKUP(E320,'Basisgegevens+Uitleg'!$B$19:$D$25,3,),1),0,"--"),SUBSTITUTE(LEFT(VLOOKUP(E320,'Basisgegevens+Uitleg'!$B$19:$C$25,2,),1),0,"--")))</f>
        <v>--</v>
      </c>
      <c r="D320" s="124" t="str">
        <f t="shared" si="18"/>
        <v>--</v>
      </c>
      <c r="E320" s="110" t="str">
        <f t="shared" si="19"/>
        <v>--</v>
      </c>
      <c r="F320" s="138" t="str">
        <f>IF(ROW(E320)-5&lt;='Basisgegevens+Uitleg'!$C$2,F319+1,"--")</f>
        <v>--</v>
      </c>
      <c r="G320" s="86"/>
      <c r="H320" s="82"/>
      <c r="I320" s="82"/>
      <c r="J320" s="87"/>
      <c r="K320" s="108"/>
      <c r="L320" s="18" t="str">
        <f>IF(ISERROR(VLOOKUP($F320,'Speciale dagen&amp;Activiteiten'!$A$3:$A$100,1,FALSE))=TRUE,"",VLOOKUP($F320,'Speciale dagen&amp;Activiteiten'!$A$3:$B$100,2,FALSE))</f>
        <v/>
      </c>
      <c r="M320" s="14" t="str">
        <f>IF(ISERROR(VLOOKUP(CONCATENATE(DAY($F320),"-",MONTH($F320)),Verjaardagen!$C$2:$C$101,1,FALSE))=TRUE,"",VLOOKUP(CONCATENATE(DAY($F320),"-",MONTH($F320)),Verjaardagen!$C$2:$E$101,3,FALSE))</f>
        <v/>
      </c>
      <c r="N320" s="15" t="str">
        <f>IF(ISERROR(VLOOKUP(F320,'School(vakanties)&amp;Activiteiten'!A$4:A$102,1,FALSE)=TRUE),IF(ISERROR(VLOOKUP(F320,'School(vakanties)&amp;Activiteiten'!B$4:B$102,1,FALSE)=TRUE),IF(O320&gt;0,N319,""),VLOOKUP(F320,'School(vakanties)&amp;Activiteiten'!B$4:C$102,2,FALSE)),VLOOKUP(F320,'School(vakanties)&amp;Activiteiten'!A$4:C$102,3,FALSE))</f>
        <v/>
      </c>
      <c r="O320" s="16">
        <f>IF(ISERROR(VLOOKUP(F320,'School(vakanties)&amp;Activiteiten'!A$4:A$102,1,FALSE)=TRUE),IF(AND(O319&gt;0,O319&lt;999),O319-1,0),VLOOKUP(F320,'School(vakanties)&amp;Activiteiten'!A$4:D$102,4,FALSE))</f>
        <v>0</v>
      </c>
    </row>
    <row r="321" spans="1:15" x14ac:dyDescent="0.25">
      <c r="A321" s="183" t="str">
        <f t="shared" si="16"/>
        <v>--</v>
      </c>
      <c r="B321" s="110" t="str">
        <f t="shared" si="17"/>
        <v>--</v>
      </c>
      <c r="C321" s="179" t="str">
        <f>IF(F321="--","--",IF(ISEVEN(B321)=TRUE,SUBSTITUTE(LEFT(VLOOKUP(E321,'Basisgegevens+Uitleg'!$B$19:$D$25,3,),1),0,"--"),SUBSTITUTE(LEFT(VLOOKUP(E321,'Basisgegevens+Uitleg'!$B$19:$C$25,2,),1),0,"--")))</f>
        <v>--</v>
      </c>
      <c r="D321" s="124" t="str">
        <f t="shared" si="18"/>
        <v>--</v>
      </c>
      <c r="E321" s="110" t="str">
        <f t="shared" si="19"/>
        <v>--</v>
      </c>
      <c r="F321" s="138" t="str">
        <f>IF(ROW(E321)-5&lt;='Basisgegevens+Uitleg'!$C$2,F320+1,"--")</f>
        <v>--</v>
      </c>
      <c r="G321" s="86"/>
      <c r="H321" s="82"/>
      <c r="I321" s="82"/>
      <c r="J321" s="87"/>
      <c r="K321" s="108"/>
      <c r="L321" s="18" t="str">
        <f>IF(ISERROR(VLOOKUP($F321,'Speciale dagen&amp;Activiteiten'!$A$3:$A$100,1,FALSE))=TRUE,"",VLOOKUP($F321,'Speciale dagen&amp;Activiteiten'!$A$3:$B$100,2,FALSE))</f>
        <v/>
      </c>
      <c r="M321" s="14" t="str">
        <f>IF(ISERROR(VLOOKUP(CONCATENATE(DAY($F321),"-",MONTH($F321)),Verjaardagen!$C$2:$C$101,1,FALSE))=TRUE,"",VLOOKUP(CONCATENATE(DAY($F321),"-",MONTH($F321)),Verjaardagen!$C$2:$E$101,3,FALSE))</f>
        <v/>
      </c>
      <c r="N321" s="15" t="str">
        <f>IF(ISERROR(VLOOKUP(F321,'School(vakanties)&amp;Activiteiten'!A$4:A$102,1,FALSE)=TRUE),IF(ISERROR(VLOOKUP(F321,'School(vakanties)&amp;Activiteiten'!B$4:B$102,1,FALSE)=TRUE),IF(O321&gt;0,N320,""),VLOOKUP(F321,'School(vakanties)&amp;Activiteiten'!B$4:C$102,2,FALSE)),VLOOKUP(F321,'School(vakanties)&amp;Activiteiten'!A$4:C$102,3,FALSE))</f>
        <v/>
      </c>
      <c r="O321" s="16">
        <f>IF(ISERROR(VLOOKUP(F321,'School(vakanties)&amp;Activiteiten'!A$4:A$102,1,FALSE)=TRUE),IF(AND(O320&gt;0,O320&lt;999),O320-1,0),VLOOKUP(F321,'School(vakanties)&amp;Activiteiten'!A$4:D$102,4,FALSE))</f>
        <v>0</v>
      </c>
    </row>
    <row r="322" spans="1:15" x14ac:dyDescent="0.25">
      <c r="A322" s="183" t="str">
        <f t="shared" si="16"/>
        <v>--</v>
      </c>
      <c r="B322" s="110" t="str">
        <f t="shared" si="17"/>
        <v>--</v>
      </c>
      <c r="C322" s="179" t="str">
        <f>IF(F322="--","--",IF(ISEVEN(B322)=TRUE,SUBSTITUTE(LEFT(VLOOKUP(E322,'Basisgegevens+Uitleg'!$B$19:$D$25,3,),1),0,"--"),SUBSTITUTE(LEFT(VLOOKUP(E322,'Basisgegevens+Uitleg'!$B$19:$C$25,2,),1),0,"--")))</f>
        <v>--</v>
      </c>
      <c r="D322" s="124" t="str">
        <f t="shared" si="18"/>
        <v>--</v>
      </c>
      <c r="E322" s="110" t="str">
        <f t="shared" si="19"/>
        <v>--</v>
      </c>
      <c r="F322" s="138" t="str">
        <f>IF(ROW(E322)-5&lt;='Basisgegevens+Uitleg'!$C$2,F321+1,"--")</f>
        <v>--</v>
      </c>
      <c r="G322" s="86"/>
      <c r="H322" s="82"/>
      <c r="I322" s="82"/>
      <c r="J322" s="87"/>
      <c r="K322" s="108"/>
      <c r="L322" s="18" t="str">
        <f>IF(ISERROR(VLOOKUP($F322,'Speciale dagen&amp;Activiteiten'!$A$3:$A$100,1,FALSE))=TRUE,"",VLOOKUP($F322,'Speciale dagen&amp;Activiteiten'!$A$3:$B$100,2,FALSE))</f>
        <v/>
      </c>
      <c r="M322" s="14" t="str">
        <f>IF(ISERROR(VLOOKUP(CONCATENATE(DAY($F322),"-",MONTH($F322)),Verjaardagen!$C$2:$C$101,1,FALSE))=TRUE,"",VLOOKUP(CONCATENATE(DAY($F322),"-",MONTH($F322)),Verjaardagen!$C$2:$E$101,3,FALSE))</f>
        <v/>
      </c>
      <c r="N322" s="15" t="str">
        <f>IF(ISERROR(VLOOKUP(F322,'School(vakanties)&amp;Activiteiten'!A$4:A$102,1,FALSE)=TRUE),IF(ISERROR(VLOOKUP(F322,'School(vakanties)&amp;Activiteiten'!B$4:B$102,1,FALSE)=TRUE),IF(O322&gt;0,N321,""),VLOOKUP(F322,'School(vakanties)&amp;Activiteiten'!B$4:C$102,2,FALSE)),VLOOKUP(F322,'School(vakanties)&amp;Activiteiten'!A$4:C$102,3,FALSE))</f>
        <v/>
      </c>
      <c r="O322" s="16">
        <f>IF(ISERROR(VLOOKUP(F322,'School(vakanties)&amp;Activiteiten'!A$4:A$102,1,FALSE)=TRUE),IF(AND(O321&gt;0,O321&lt;999),O321-1,0),VLOOKUP(F322,'School(vakanties)&amp;Activiteiten'!A$4:D$102,4,FALSE))</f>
        <v>0</v>
      </c>
    </row>
    <row r="323" spans="1:15" x14ac:dyDescent="0.25">
      <c r="A323" s="183" t="str">
        <f t="shared" si="16"/>
        <v>--</v>
      </c>
      <c r="B323" s="110" t="str">
        <f t="shared" si="17"/>
        <v>--</v>
      </c>
      <c r="C323" s="179" t="str">
        <f>IF(F323="--","--",IF(ISEVEN(B323)=TRUE,SUBSTITUTE(LEFT(VLOOKUP(E323,'Basisgegevens+Uitleg'!$B$19:$D$25,3,),1),0,"--"),SUBSTITUTE(LEFT(VLOOKUP(E323,'Basisgegevens+Uitleg'!$B$19:$C$25,2,),1),0,"--")))</f>
        <v>--</v>
      </c>
      <c r="D323" s="124" t="str">
        <f t="shared" si="18"/>
        <v>--</v>
      </c>
      <c r="E323" s="110" t="str">
        <f t="shared" si="19"/>
        <v>--</v>
      </c>
      <c r="F323" s="138" t="str">
        <f>IF(ROW(E323)-5&lt;='Basisgegevens+Uitleg'!$C$2,F322+1,"--")</f>
        <v>--</v>
      </c>
      <c r="G323" s="86"/>
      <c r="H323" s="82"/>
      <c r="I323" s="82"/>
      <c r="J323" s="87"/>
      <c r="K323" s="108"/>
      <c r="L323" s="18" t="str">
        <f>IF(ISERROR(VLOOKUP($F323,'Speciale dagen&amp;Activiteiten'!$A$3:$A$100,1,FALSE))=TRUE,"",VLOOKUP($F323,'Speciale dagen&amp;Activiteiten'!$A$3:$B$100,2,FALSE))</f>
        <v/>
      </c>
      <c r="M323" s="14" t="str">
        <f>IF(ISERROR(VLOOKUP(CONCATENATE(DAY($F323),"-",MONTH($F323)),Verjaardagen!$C$2:$C$101,1,FALSE))=TRUE,"",VLOOKUP(CONCATENATE(DAY($F323),"-",MONTH($F323)),Verjaardagen!$C$2:$E$101,3,FALSE))</f>
        <v/>
      </c>
      <c r="N323" s="15" t="str">
        <f>IF(ISERROR(VLOOKUP(F323,'School(vakanties)&amp;Activiteiten'!A$4:A$102,1,FALSE)=TRUE),IF(ISERROR(VLOOKUP(F323,'School(vakanties)&amp;Activiteiten'!B$4:B$102,1,FALSE)=TRUE),IF(O323&gt;0,N322,""),VLOOKUP(F323,'School(vakanties)&amp;Activiteiten'!B$4:C$102,2,FALSE)),VLOOKUP(F323,'School(vakanties)&amp;Activiteiten'!A$4:C$102,3,FALSE))</f>
        <v/>
      </c>
      <c r="O323" s="16">
        <f>IF(ISERROR(VLOOKUP(F323,'School(vakanties)&amp;Activiteiten'!A$4:A$102,1,FALSE)=TRUE),IF(AND(O322&gt;0,O322&lt;999),O322-1,0),VLOOKUP(F323,'School(vakanties)&amp;Activiteiten'!A$4:D$102,4,FALSE))</f>
        <v>0</v>
      </c>
    </row>
    <row r="324" spans="1:15" x14ac:dyDescent="0.25">
      <c r="A324" s="183" t="str">
        <f t="shared" si="16"/>
        <v>--</v>
      </c>
      <c r="B324" s="110" t="str">
        <f t="shared" si="17"/>
        <v>--</v>
      </c>
      <c r="C324" s="179" t="str">
        <f>IF(F324="--","--",IF(ISEVEN(B324)=TRUE,SUBSTITUTE(LEFT(VLOOKUP(E324,'Basisgegevens+Uitleg'!$B$19:$D$25,3,),1),0,"--"),SUBSTITUTE(LEFT(VLOOKUP(E324,'Basisgegevens+Uitleg'!$B$19:$C$25,2,),1),0,"--")))</f>
        <v>--</v>
      </c>
      <c r="D324" s="124" t="str">
        <f t="shared" si="18"/>
        <v>--</v>
      </c>
      <c r="E324" s="110" t="str">
        <f t="shared" si="19"/>
        <v>--</v>
      </c>
      <c r="F324" s="138" t="str">
        <f>IF(ROW(E324)-5&lt;='Basisgegevens+Uitleg'!$C$2,F323+1,"--")</f>
        <v>--</v>
      </c>
      <c r="G324" s="86"/>
      <c r="H324" s="82"/>
      <c r="I324" s="82"/>
      <c r="J324" s="87"/>
      <c r="K324" s="108"/>
      <c r="L324" s="18" t="str">
        <f>IF(ISERROR(VLOOKUP($F324,'Speciale dagen&amp;Activiteiten'!$A$3:$A$100,1,FALSE))=TRUE,"",VLOOKUP($F324,'Speciale dagen&amp;Activiteiten'!$A$3:$B$100,2,FALSE))</f>
        <v/>
      </c>
      <c r="M324" s="14" t="str">
        <f>IF(ISERROR(VLOOKUP(CONCATENATE(DAY($F324),"-",MONTH($F324)),Verjaardagen!$C$2:$C$101,1,FALSE))=TRUE,"",VLOOKUP(CONCATENATE(DAY($F324),"-",MONTH($F324)),Verjaardagen!$C$2:$E$101,3,FALSE))</f>
        <v/>
      </c>
      <c r="N324" s="15" t="str">
        <f>IF(ISERROR(VLOOKUP(F324,'School(vakanties)&amp;Activiteiten'!A$4:A$102,1,FALSE)=TRUE),IF(ISERROR(VLOOKUP(F324,'School(vakanties)&amp;Activiteiten'!B$4:B$102,1,FALSE)=TRUE),IF(O324&gt;0,N323,""),VLOOKUP(F324,'School(vakanties)&amp;Activiteiten'!B$4:C$102,2,FALSE)),VLOOKUP(F324,'School(vakanties)&amp;Activiteiten'!A$4:C$102,3,FALSE))</f>
        <v/>
      </c>
      <c r="O324" s="16">
        <f>IF(ISERROR(VLOOKUP(F324,'School(vakanties)&amp;Activiteiten'!A$4:A$102,1,FALSE)=TRUE),IF(AND(O323&gt;0,O323&lt;999),O323-1,0),VLOOKUP(F324,'School(vakanties)&amp;Activiteiten'!A$4:D$102,4,FALSE))</f>
        <v>0</v>
      </c>
    </row>
    <row r="325" spans="1:15" x14ac:dyDescent="0.25">
      <c r="A325" s="183" t="str">
        <f t="shared" si="16"/>
        <v>--</v>
      </c>
      <c r="B325" s="110" t="str">
        <f t="shared" si="17"/>
        <v>--</v>
      </c>
      <c r="C325" s="179" t="str">
        <f>IF(F325="--","--",IF(ISEVEN(B325)=TRUE,SUBSTITUTE(LEFT(VLOOKUP(E325,'Basisgegevens+Uitleg'!$B$19:$D$25,3,),1),0,"--"),SUBSTITUTE(LEFT(VLOOKUP(E325,'Basisgegevens+Uitleg'!$B$19:$C$25,2,),1),0,"--")))</f>
        <v>--</v>
      </c>
      <c r="D325" s="124" t="str">
        <f t="shared" si="18"/>
        <v>--</v>
      </c>
      <c r="E325" s="110" t="str">
        <f t="shared" si="19"/>
        <v>--</v>
      </c>
      <c r="F325" s="138" t="str">
        <f>IF(ROW(E325)-5&lt;='Basisgegevens+Uitleg'!$C$2,F324+1,"--")</f>
        <v>--</v>
      </c>
      <c r="G325" s="86"/>
      <c r="H325" s="82"/>
      <c r="I325" s="82"/>
      <c r="J325" s="87"/>
      <c r="K325" s="108"/>
      <c r="L325" s="18" t="str">
        <f>IF(ISERROR(VLOOKUP($F325,'Speciale dagen&amp;Activiteiten'!$A$3:$A$100,1,FALSE))=TRUE,"",VLOOKUP($F325,'Speciale dagen&amp;Activiteiten'!$A$3:$B$100,2,FALSE))</f>
        <v/>
      </c>
      <c r="M325" s="14" t="str">
        <f>IF(ISERROR(VLOOKUP(CONCATENATE(DAY($F325),"-",MONTH($F325)),Verjaardagen!$C$2:$C$101,1,FALSE))=TRUE,"",VLOOKUP(CONCATENATE(DAY($F325),"-",MONTH($F325)),Verjaardagen!$C$2:$E$101,3,FALSE))</f>
        <v/>
      </c>
      <c r="N325" s="15" t="str">
        <f>IF(ISERROR(VLOOKUP(F325,'School(vakanties)&amp;Activiteiten'!A$4:A$102,1,FALSE)=TRUE),IF(ISERROR(VLOOKUP(F325,'School(vakanties)&amp;Activiteiten'!B$4:B$102,1,FALSE)=TRUE),IF(O325&gt;0,N324,""),VLOOKUP(F325,'School(vakanties)&amp;Activiteiten'!B$4:C$102,2,FALSE)),VLOOKUP(F325,'School(vakanties)&amp;Activiteiten'!A$4:C$102,3,FALSE))</f>
        <v/>
      </c>
      <c r="O325" s="16">
        <f>IF(ISERROR(VLOOKUP(F325,'School(vakanties)&amp;Activiteiten'!A$4:A$102,1,FALSE)=TRUE),IF(AND(O324&gt;0,O324&lt;999),O324-1,0),VLOOKUP(F325,'School(vakanties)&amp;Activiteiten'!A$4:D$102,4,FALSE))</f>
        <v>0</v>
      </c>
    </row>
    <row r="326" spans="1:15" x14ac:dyDescent="0.25">
      <c r="A326" s="183" t="str">
        <f t="shared" si="16"/>
        <v>--</v>
      </c>
      <c r="B326" s="110" t="str">
        <f t="shared" si="17"/>
        <v>--</v>
      </c>
      <c r="C326" s="179" t="str">
        <f>IF(F326="--","--",IF(ISEVEN(B326)=TRUE,SUBSTITUTE(LEFT(VLOOKUP(E326,'Basisgegevens+Uitleg'!$B$19:$D$25,3,),1),0,"--"),SUBSTITUTE(LEFT(VLOOKUP(E326,'Basisgegevens+Uitleg'!$B$19:$C$25,2,),1),0,"--")))</f>
        <v>--</v>
      </c>
      <c r="D326" s="124" t="str">
        <f t="shared" si="18"/>
        <v>--</v>
      </c>
      <c r="E326" s="110" t="str">
        <f t="shared" si="19"/>
        <v>--</v>
      </c>
      <c r="F326" s="138" t="str">
        <f>IF(ROW(E326)-5&lt;='Basisgegevens+Uitleg'!$C$2,F325+1,"--")</f>
        <v>--</v>
      </c>
      <c r="G326" s="86"/>
      <c r="H326" s="82"/>
      <c r="I326" s="82"/>
      <c r="J326" s="87"/>
      <c r="K326" s="108"/>
      <c r="L326" s="18" t="str">
        <f>IF(ISERROR(VLOOKUP($F326,'Speciale dagen&amp;Activiteiten'!$A$3:$A$100,1,FALSE))=TRUE,"",VLOOKUP($F326,'Speciale dagen&amp;Activiteiten'!$A$3:$B$100,2,FALSE))</f>
        <v/>
      </c>
      <c r="M326" s="14" t="str">
        <f>IF(ISERROR(VLOOKUP(CONCATENATE(DAY($F326),"-",MONTH($F326)),Verjaardagen!$C$2:$C$101,1,FALSE))=TRUE,"",VLOOKUP(CONCATENATE(DAY($F326),"-",MONTH($F326)),Verjaardagen!$C$2:$E$101,3,FALSE))</f>
        <v/>
      </c>
      <c r="N326" s="15" t="str">
        <f>IF(ISERROR(VLOOKUP(F326,'School(vakanties)&amp;Activiteiten'!A$4:A$102,1,FALSE)=TRUE),IF(ISERROR(VLOOKUP(F326,'School(vakanties)&amp;Activiteiten'!B$4:B$102,1,FALSE)=TRUE),IF(O326&gt;0,N325,""),VLOOKUP(F326,'School(vakanties)&amp;Activiteiten'!B$4:C$102,2,FALSE)),VLOOKUP(F326,'School(vakanties)&amp;Activiteiten'!A$4:C$102,3,FALSE))</f>
        <v/>
      </c>
      <c r="O326" s="16">
        <f>IF(ISERROR(VLOOKUP(F326,'School(vakanties)&amp;Activiteiten'!A$4:A$102,1,FALSE)=TRUE),IF(AND(O325&gt;0,O325&lt;999),O325-1,0),VLOOKUP(F326,'School(vakanties)&amp;Activiteiten'!A$4:D$102,4,FALSE))</f>
        <v>0</v>
      </c>
    </row>
    <row r="327" spans="1:15" x14ac:dyDescent="0.25">
      <c r="A327" s="183" t="str">
        <f t="shared" ref="A327:A372" si="20">IF(L327&amp;M327&amp;N327="","--",SUBSTITUTE(SUBSTITUTE(SUBSTITUTE(IF(L327="","--",L327)&amp;"/"&amp;IF(M327="","--",M327)&amp;"/"&amp;IF(N327="","--",N327),"--/",""),"//--",""),"/--",""))</f>
        <v>--</v>
      </c>
      <c r="B327" s="110" t="str">
        <f t="shared" ref="B327:B372" si="21">IF(F327="--","--",IF(E327="Zondag",WEEKNUM(F327,1)-1,WEEKNUM(F327,1)))</f>
        <v>--</v>
      </c>
      <c r="C327" s="179" t="str">
        <f>IF(F327="--","--",IF(ISEVEN(B327)=TRUE,SUBSTITUTE(LEFT(VLOOKUP(E327,'Basisgegevens+Uitleg'!$B$19:$D$25,3,),1),0,"--"),SUBSTITUTE(LEFT(VLOOKUP(E327,'Basisgegevens+Uitleg'!$B$19:$C$25,2,),1),0,"--")))</f>
        <v>--</v>
      </c>
      <c r="D327" s="124" t="str">
        <f t="shared" ref="D327:D372" si="22">IF(F327="--","--",TRIM(IF(ISERROR(SEARCH("V",IF(LEN(G327&amp;H327&amp;I327&amp;J327)&lt;4,C327,"")&amp;G327&amp;H327&amp;I327&amp;J327,1))=TRUE,"","V ")&amp;IF(ISERROR(SEARCH("M",IF(LEN(G327&amp;H327&amp;I327&amp;J327)&lt;4,C327,"")&amp;G327&amp;H327&amp;I327&amp;J327,1))=TRUE,"","M ")&amp;IF(ISERROR(SEARCH("A",IF(LEN(G327&amp;H327&amp;I327&amp;J327)&lt;4,C327,"")&amp;G327&amp;H327&amp;I327&amp;J327,1))=TRUE,"","A")))</f>
        <v>--</v>
      </c>
      <c r="E327" s="110" t="str">
        <f t="shared" ref="E327:E372" si="23">IF(F327="--","--",IF(WEEKDAY(F327)=1,"Zondag",IF(WEEKDAY(F327)=2,"Maandag",IF(WEEKDAY(F327)=3,"Dinsdag",IF(WEEKDAY(F327)=4,"Woensdag",IF(WEEKDAY(F327)=5,"Donderdag",IF(WEEKDAY(F327)=6,"Vrijdag",IF(WEEKDAY(F327)=7,"Zaterdag","--"))))))))</f>
        <v>--</v>
      </c>
      <c r="F327" s="138" t="str">
        <f>IF(ROW(E327)-5&lt;='Basisgegevens+Uitleg'!$C$2,F326+1,"--")</f>
        <v>--</v>
      </c>
      <c r="G327" s="86"/>
      <c r="H327" s="82"/>
      <c r="I327" s="82"/>
      <c r="J327" s="87"/>
      <c r="K327" s="108"/>
      <c r="L327" s="18" t="str">
        <f>IF(ISERROR(VLOOKUP($F327,'Speciale dagen&amp;Activiteiten'!$A$3:$A$100,1,FALSE))=TRUE,"",VLOOKUP($F327,'Speciale dagen&amp;Activiteiten'!$A$3:$B$100,2,FALSE))</f>
        <v/>
      </c>
      <c r="M327" s="14" t="str">
        <f>IF(ISERROR(VLOOKUP(CONCATENATE(DAY($F327),"-",MONTH($F327)),Verjaardagen!$C$2:$C$101,1,FALSE))=TRUE,"",VLOOKUP(CONCATENATE(DAY($F327),"-",MONTH($F327)),Verjaardagen!$C$2:$E$101,3,FALSE))</f>
        <v/>
      </c>
      <c r="N327" s="15" t="str">
        <f>IF(ISERROR(VLOOKUP(F327,'School(vakanties)&amp;Activiteiten'!A$4:A$102,1,FALSE)=TRUE),IF(ISERROR(VLOOKUP(F327,'School(vakanties)&amp;Activiteiten'!B$4:B$102,1,FALSE)=TRUE),IF(O327&gt;0,N326,""),VLOOKUP(F327,'School(vakanties)&amp;Activiteiten'!B$4:C$102,2,FALSE)),VLOOKUP(F327,'School(vakanties)&amp;Activiteiten'!A$4:C$102,3,FALSE))</f>
        <v/>
      </c>
      <c r="O327" s="16">
        <f>IF(ISERROR(VLOOKUP(F327,'School(vakanties)&amp;Activiteiten'!A$4:A$102,1,FALSE)=TRUE),IF(AND(O326&gt;0,O326&lt;999),O326-1,0),VLOOKUP(F327,'School(vakanties)&amp;Activiteiten'!A$4:D$102,4,FALSE))</f>
        <v>0</v>
      </c>
    </row>
    <row r="328" spans="1:15" x14ac:dyDescent="0.25">
      <c r="A328" s="183" t="str">
        <f t="shared" si="20"/>
        <v>--</v>
      </c>
      <c r="B328" s="110" t="str">
        <f t="shared" si="21"/>
        <v>--</v>
      </c>
      <c r="C328" s="179" t="str">
        <f>IF(F328="--","--",IF(ISEVEN(B328)=TRUE,SUBSTITUTE(LEFT(VLOOKUP(E328,'Basisgegevens+Uitleg'!$B$19:$D$25,3,),1),0,"--"),SUBSTITUTE(LEFT(VLOOKUP(E328,'Basisgegevens+Uitleg'!$B$19:$C$25,2,),1),0,"--")))</f>
        <v>--</v>
      </c>
      <c r="D328" s="124" t="str">
        <f t="shared" si="22"/>
        <v>--</v>
      </c>
      <c r="E328" s="110" t="str">
        <f t="shared" si="23"/>
        <v>--</v>
      </c>
      <c r="F328" s="138" t="str">
        <f>IF(ROW(E328)-5&lt;='Basisgegevens+Uitleg'!$C$2,F327+1,"--")</f>
        <v>--</v>
      </c>
      <c r="G328" s="86"/>
      <c r="H328" s="82"/>
      <c r="I328" s="82"/>
      <c r="J328" s="87"/>
      <c r="K328" s="108"/>
      <c r="L328" s="18" t="str">
        <f>IF(ISERROR(VLOOKUP($F328,'Speciale dagen&amp;Activiteiten'!$A$3:$A$100,1,FALSE))=TRUE,"",VLOOKUP($F328,'Speciale dagen&amp;Activiteiten'!$A$3:$B$100,2,FALSE))</f>
        <v/>
      </c>
      <c r="M328" s="14" t="str">
        <f>IF(ISERROR(VLOOKUP(CONCATENATE(DAY($F328),"-",MONTH($F328)),Verjaardagen!$C$2:$C$101,1,FALSE))=TRUE,"",VLOOKUP(CONCATENATE(DAY($F328),"-",MONTH($F328)),Verjaardagen!$C$2:$E$101,3,FALSE))</f>
        <v/>
      </c>
      <c r="N328" s="15" t="str">
        <f>IF(ISERROR(VLOOKUP(F328,'School(vakanties)&amp;Activiteiten'!A$4:A$102,1,FALSE)=TRUE),IF(ISERROR(VLOOKUP(F328,'School(vakanties)&amp;Activiteiten'!B$4:B$102,1,FALSE)=TRUE),IF(O328&gt;0,N327,""),VLOOKUP(F328,'School(vakanties)&amp;Activiteiten'!B$4:C$102,2,FALSE)),VLOOKUP(F328,'School(vakanties)&amp;Activiteiten'!A$4:C$102,3,FALSE))</f>
        <v/>
      </c>
      <c r="O328" s="16">
        <f>IF(ISERROR(VLOOKUP(F328,'School(vakanties)&amp;Activiteiten'!A$4:A$102,1,FALSE)=TRUE),IF(AND(O327&gt;0,O327&lt;999),O327-1,0),VLOOKUP(F328,'School(vakanties)&amp;Activiteiten'!A$4:D$102,4,FALSE))</f>
        <v>0</v>
      </c>
    </row>
    <row r="329" spans="1:15" x14ac:dyDescent="0.25">
      <c r="A329" s="183" t="str">
        <f t="shared" si="20"/>
        <v>--</v>
      </c>
      <c r="B329" s="110" t="str">
        <f t="shared" si="21"/>
        <v>--</v>
      </c>
      <c r="C329" s="179" t="str">
        <f>IF(F329="--","--",IF(ISEVEN(B329)=TRUE,SUBSTITUTE(LEFT(VLOOKUP(E329,'Basisgegevens+Uitleg'!$B$19:$D$25,3,),1),0,"--"),SUBSTITUTE(LEFT(VLOOKUP(E329,'Basisgegevens+Uitleg'!$B$19:$C$25,2,),1),0,"--")))</f>
        <v>--</v>
      </c>
      <c r="D329" s="124" t="str">
        <f t="shared" si="22"/>
        <v>--</v>
      </c>
      <c r="E329" s="110" t="str">
        <f t="shared" si="23"/>
        <v>--</v>
      </c>
      <c r="F329" s="138" t="str">
        <f>IF(ROW(E329)-5&lt;='Basisgegevens+Uitleg'!$C$2,F328+1,"--")</f>
        <v>--</v>
      </c>
      <c r="G329" s="86"/>
      <c r="H329" s="82"/>
      <c r="I329" s="82"/>
      <c r="J329" s="87"/>
      <c r="K329" s="108"/>
      <c r="L329" s="18" t="str">
        <f>IF(ISERROR(VLOOKUP($F329,'Speciale dagen&amp;Activiteiten'!$A$3:$A$100,1,FALSE))=TRUE,"",VLOOKUP($F329,'Speciale dagen&amp;Activiteiten'!$A$3:$B$100,2,FALSE))</f>
        <v/>
      </c>
      <c r="M329" s="14" t="str">
        <f>IF(ISERROR(VLOOKUP(CONCATENATE(DAY($F329),"-",MONTH($F329)),Verjaardagen!$C$2:$C$101,1,FALSE))=TRUE,"",VLOOKUP(CONCATENATE(DAY($F329),"-",MONTH($F329)),Verjaardagen!$C$2:$E$101,3,FALSE))</f>
        <v/>
      </c>
      <c r="N329" s="15" t="str">
        <f>IF(ISERROR(VLOOKUP(F329,'School(vakanties)&amp;Activiteiten'!A$4:A$102,1,FALSE)=TRUE),IF(ISERROR(VLOOKUP(F329,'School(vakanties)&amp;Activiteiten'!B$4:B$102,1,FALSE)=TRUE),IF(O329&gt;0,N328,""),VLOOKUP(F329,'School(vakanties)&amp;Activiteiten'!B$4:C$102,2,FALSE)),VLOOKUP(F329,'School(vakanties)&amp;Activiteiten'!A$4:C$102,3,FALSE))</f>
        <v/>
      </c>
      <c r="O329" s="16">
        <f>IF(ISERROR(VLOOKUP(F329,'School(vakanties)&amp;Activiteiten'!A$4:A$102,1,FALSE)=TRUE),IF(AND(O328&gt;0,O328&lt;999),O328-1,0),VLOOKUP(F329,'School(vakanties)&amp;Activiteiten'!A$4:D$102,4,FALSE))</f>
        <v>0</v>
      </c>
    </row>
    <row r="330" spans="1:15" x14ac:dyDescent="0.25">
      <c r="A330" s="183" t="str">
        <f t="shared" si="20"/>
        <v>--</v>
      </c>
      <c r="B330" s="110" t="str">
        <f t="shared" si="21"/>
        <v>--</v>
      </c>
      <c r="C330" s="179" t="str">
        <f>IF(F330="--","--",IF(ISEVEN(B330)=TRUE,SUBSTITUTE(LEFT(VLOOKUP(E330,'Basisgegevens+Uitleg'!$B$19:$D$25,3,),1),0,"--"),SUBSTITUTE(LEFT(VLOOKUP(E330,'Basisgegevens+Uitleg'!$B$19:$C$25,2,),1),0,"--")))</f>
        <v>--</v>
      </c>
      <c r="D330" s="124" t="str">
        <f t="shared" si="22"/>
        <v>--</v>
      </c>
      <c r="E330" s="110" t="str">
        <f t="shared" si="23"/>
        <v>--</v>
      </c>
      <c r="F330" s="138" t="str">
        <f>IF(ROW(E330)-5&lt;='Basisgegevens+Uitleg'!$C$2,F329+1,"--")</f>
        <v>--</v>
      </c>
      <c r="G330" s="86"/>
      <c r="H330" s="82"/>
      <c r="I330" s="82"/>
      <c r="J330" s="87"/>
      <c r="K330" s="108"/>
      <c r="L330" s="18" t="str">
        <f>IF(ISERROR(VLOOKUP($F330,'Speciale dagen&amp;Activiteiten'!$A$3:$A$100,1,FALSE))=TRUE,"",VLOOKUP($F330,'Speciale dagen&amp;Activiteiten'!$A$3:$B$100,2,FALSE))</f>
        <v/>
      </c>
      <c r="M330" s="14" t="str">
        <f>IF(ISERROR(VLOOKUP(CONCATENATE(DAY($F330),"-",MONTH($F330)),Verjaardagen!$C$2:$C$101,1,FALSE))=TRUE,"",VLOOKUP(CONCATENATE(DAY($F330),"-",MONTH($F330)),Verjaardagen!$C$2:$E$101,3,FALSE))</f>
        <v/>
      </c>
      <c r="N330" s="15" t="str">
        <f>IF(ISERROR(VLOOKUP(F330,'School(vakanties)&amp;Activiteiten'!A$4:A$102,1,FALSE)=TRUE),IF(ISERROR(VLOOKUP(F330,'School(vakanties)&amp;Activiteiten'!B$4:B$102,1,FALSE)=TRUE),IF(O330&gt;0,N329,""),VLOOKUP(F330,'School(vakanties)&amp;Activiteiten'!B$4:C$102,2,FALSE)),VLOOKUP(F330,'School(vakanties)&amp;Activiteiten'!A$4:C$102,3,FALSE))</f>
        <v/>
      </c>
      <c r="O330" s="16">
        <f>IF(ISERROR(VLOOKUP(F330,'School(vakanties)&amp;Activiteiten'!A$4:A$102,1,FALSE)=TRUE),IF(AND(O329&gt;0,O329&lt;999),O329-1,0),VLOOKUP(F330,'School(vakanties)&amp;Activiteiten'!A$4:D$102,4,FALSE))</f>
        <v>0</v>
      </c>
    </row>
    <row r="331" spans="1:15" x14ac:dyDescent="0.25">
      <c r="A331" s="183" t="str">
        <f t="shared" si="20"/>
        <v>--</v>
      </c>
      <c r="B331" s="110" t="str">
        <f t="shared" si="21"/>
        <v>--</v>
      </c>
      <c r="C331" s="179" t="str">
        <f>IF(F331="--","--",IF(ISEVEN(B331)=TRUE,SUBSTITUTE(LEFT(VLOOKUP(E331,'Basisgegevens+Uitleg'!$B$19:$D$25,3,),1),0,"--"),SUBSTITUTE(LEFT(VLOOKUP(E331,'Basisgegevens+Uitleg'!$B$19:$C$25,2,),1),0,"--")))</f>
        <v>--</v>
      </c>
      <c r="D331" s="124" t="str">
        <f t="shared" si="22"/>
        <v>--</v>
      </c>
      <c r="E331" s="110" t="str">
        <f t="shared" si="23"/>
        <v>--</v>
      </c>
      <c r="F331" s="138" t="str">
        <f>IF(ROW(E331)-5&lt;='Basisgegevens+Uitleg'!$C$2,F330+1,"--")</f>
        <v>--</v>
      </c>
      <c r="G331" s="86"/>
      <c r="H331" s="82"/>
      <c r="I331" s="82"/>
      <c r="J331" s="87"/>
      <c r="K331" s="108"/>
      <c r="L331" s="18" t="str">
        <f>IF(ISERROR(VLOOKUP($F331,'Speciale dagen&amp;Activiteiten'!$A$3:$A$100,1,FALSE))=TRUE,"",VLOOKUP($F331,'Speciale dagen&amp;Activiteiten'!$A$3:$B$100,2,FALSE))</f>
        <v/>
      </c>
      <c r="M331" s="14" t="str">
        <f>IF(ISERROR(VLOOKUP(CONCATENATE(DAY($F331),"-",MONTH($F331)),Verjaardagen!$C$2:$C$101,1,FALSE))=TRUE,"",VLOOKUP(CONCATENATE(DAY($F331),"-",MONTH($F331)),Verjaardagen!$C$2:$E$101,3,FALSE))</f>
        <v/>
      </c>
      <c r="N331" s="15" t="str">
        <f>IF(ISERROR(VLOOKUP(F331,'School(vakanties)&amp;Activiteiten'!A$4:A$102,1,FALSE)=TRUE),IF(ISERROR(VLOOKUP(F331,'School(vakanties)&amp;Activiteiten'!B$4:B$102,1,FALSE)=TRUE),IF(O331&gt;0,N330,""),VLOOKUP(F331,'School(vakanties)&amp;Activiteiten'!B$4:C$102,2,FALSE)),VLOOKUP(F331,'School(vakanties)&amp;Activiteiten'!A$4:C$102,3,FALSE))</f>
        <v/>
      </c>
      <c r="O331" s="16">
        <f>IF(ISERROR(VLOOKUP(F331,'School(vakanties)&amp;Activiteiten'!A$4:A$102,1,FALSE)=TRUE),IF(AND(O330&gt;0,O330&lt;999),O330-1,0),VLOOKUP(F331,'School(vakanties)&amp;Activiteiten'!A$4:D$102,4,FALSE))</f>
        <v>0</v>
      </c>
    </row>
    <row r="332" spans="1:15" x14ac:dyDescent="0.25">
      <c r="A332" s="183" t="str">
        <f t="shared" si="20"/>
        <v>--</v>
      </c>
      <c r="B332" s="110" t="str">
        <f t="shared" si="21"/>
        <v>--</v>
      </c>
      <c r="C332" s="179" t="str">
        <f>IF(F332="--","--",IF(ISEVEN(B332)=TRUE,SUBSTITUTE(LEFT(VLOOKUP(E332,'Basisgegevens+Uitleg'!$B$19:$D$25,3,),1),0,"--"),SUBSTITUTE(LEFT(VLOOKUP(E332,'Basisgegevens+Uitleg'!$B$19:$C$25,2,),1),0,"--")))</f>
        <v>--</v>
      </c>
      <c r="D332" s="124" t="str">
        <f t="shared" si="22"/>
        <v>--</v>
      </c>
      <c r="E332" s="110" t="str">
        <f t="shared" si="23"/>
        <v>--</v>
      </c>
      <c r="F332" s="138" t="str">
        <f>IF(ROW(E332)-5&lt;='Basisgegevens+Uitleg'!$C$2,F331+1,"--")</f>
        <v>--</v>
      </c>
      <c r="G332" s="86"/>
      <c r="H332" s="82"/>
      <c r="I332" s="82"/>
      <c r="J332" s="87"/>
      <c r="K332" s="108"/>
      <c r="L332" s="18" t="str">
        <f>IF(ISERROR(VLOOKUP($F332,'Speciale dagen&amp;Activiteiten'!$A$3:$A$100,1,FALSE))=TRUE,"",VLOOKUP($F332,'Speciale dagen&amp;Activiteiten'!$A$3:$B$100,2,FALSE))</f>
        <v/>
      </c>
      <c r="M332" s="14" t="str">
        <f>IF(ISERROR(VLOOKUP(CONCATENATE(DAY($F332),"-",MONTH($F332)),Verjaardagen!$C$2:$C$101,1,FALSE))=TRUE,"",VLOOKUP(CONCATENATE(DAY($F332),"-",MONTH($F332)),Verjaardagen!$C$2:$E$101,3,FALSE))</f>
        <v/>
      </c>
      <c r="N332" s="15" t="str">
        <f>IF(ISERROR(VLOOKUP(F332,'School(vakanties)&amp;Activiteiten'!A$4:A$102,1,FALSE)=TRUE),IF(ISERROR(VLOOKUP(F332,'School(vakanties)&amp;Activiteiten'!B$4:B$102,1,FALSE)=TRUE),IF(O332&gt;0,N331,""),VLOOKUP(F332,'School(vakanties)&amp;Activiteiten'!B$4:C$102,2,FALSE)),VLOOKUP(F332,'School(vakanties)&amp;Activiteiten'!A$4:C$102,3,FALSE))</f>
        <v/>
      </c>
      <c r="O332" s="16">
        <f>IF(ISERROR(VLOOKUP(F332,'School(vakanties)&amp;Activiteiten'!A$4:A$102,1,FALSE)=TRUE),IF(AND(O331&gt;0,O331&lt;999),O331-1,0),VLOOKUP(F332,'School(vakanties)&amp;Activiteiten'!A$4:D$102,4,FALSE))</f>
        <v>0</v>
      </c>
    </row>
    <row r="333" spans="1:15" x14ac:dyDescent="0.25">
      <c r="A333" s="183" t="str">
        <f t="shared" si="20"/>
        <v>--</v>
      </c>
      <c r="B333" s="110" t="str">
        <f t="shared" si="21"/>
        <v>--</v>
      </c>
      <c r="C333" s="179" t="str">
        <f>IF(F333="--","--",IF(ISEVEN(B333)=TRUE,SUBSTITUTE(LEFT(VLOOKUP(E333,'Basisgegevens+Uitleg'!$B$19:$D$25,3,),1),0,"--"),SUBSTITUTE(LEFT(VLOOKUP(E333,'Basisgegevens+Uitleg'!$B$19:$C$25,2,),1),0,"--")))</f>
        <v>--</v>
      </c>
      <c r="D333" s="124" t="str">
        <f t="shared" si="22"/>
        <v>--</v>
      </c>
      <c r="E333" s="110" t="str">
        <f t="shared" si="23"/>
        <v>--</v>
      </c>
      <c r="F333" s="138" t="str">
        <f>IF(ROW(E333)-5&lt;='Basisgegevens+Uitleg'!$C$2,F332+1,"--")</f>
        <v>--</v>
      </c>
      <c r="G333" s="86"/>
      <c r="H333" s="82"/>
      <c r="I333" s="82"/>
      <c r="J333" s="87"/>
      <c r="K333" s="108"/>
      <c r="L333" s="18" t="str">
        <f>IF(ISERROR(VLOOKUP($F333,'Speciale dagen&amp;Activiteiten'!$A$3:$A$100,1,FALSE))=TRUE,"",VLOOKUP($F333,'Speciale dagen&amp;Activiteiten'!$A$3:$B$100,2,FALSE))</f>
        <v/>
      </c>
      <c r="M333" s="14" t="str">
        <f>IF(ISERROR(VLOOKUP(CONCATENATE(DAY($F333),"-",MONTH($F333)),Verjaardagen!$C$2:$C$101,1,FALSE))=TRUE,"",VLOOKUP(CONCATENATE(DAY($F333),"-",MONTH($F333)),Verjaardagen!$C$2:$E$101,3,FALSE))</f>
        <v/>
      </c>
      <c r="N333" s="15" t="str">
        <f>IF(ISERROR(VLOOKUP(F333,'School(vakanties)&amp;Activiteiten'!A$4:A$102,1,FALSE)=TRUE),IF(ISERROR(VLOOKUP(F333,'School(vakanties)&amp;Activiteiten'!B$4:B$102,1,FALSE)=TRUE),IF(O333&gt;0,N332,""),VLOOKUP(F333,'School(vakanties)&amp;Activiteiten'!B$4:C$102,2,FALSE)),VLOOKUP(F333,'School(vakanties)&amp;Activiteiten'!A$4:C$102,3,FALSE))</f>
        <v/>
      </c>
      <c r="O333" s="16">
        <f>IF(ISERROR(VLOOKUP(F333,'School(vakanties)&amp;Activiteiten'!A$4:A$102,1,FALSE)=TRUE),IF(AND(O332&gt;0,O332&lt;999),O332-1,0),VLOOKUP(F333,'School(vakanties)&amp;Activiteiten'!A$4:D$102,4,FALSE))</f>
        <v>0</v>
      </c>
    </row>
    <row r="334" spans="1:15" x14ac:dyDescent="0.25">
      <c r="A334" s="183" t="str">
        <f t="shared" si="20"/>
        <v>--</v>
      </c>
      <c r="B334" s="110" t="str">
        <f t="shared" si="21"/>
        <v>--</v>
      </c>
      <c r="C334" s="179" t="str">
        <f>IF(F334="--","--",IF(ISEVEN(B334)=TRUE,SUBSTITUTE(LEFT(VLOOKUP(E334,'Basisgegevens+Uitleg'!$B$19:$D$25,3,),1),0,"--"),SUBSTITUTE(LEFT(VLOOKUP(E334,'Basisgegevens+Uitleg'!$B$19:$C$25,2,),1),0,"--")))</f>
        <v>--</v>
      </c>
      <c r="D334" s="124" t="str">
        <f t="shared" si="22"/>
        <v>--</v>
      </c>
      <c r="E334" s="110" t="str">
        <f t="shared" si="23"/>
        <v>--</v>
      </c>
      <c r="F334" s="138" t="str">
        <f>IF(ROW(E334)-5&lt;='Basisgegevens+Uitleg'!$C$2,F333+1,"--")</f>
        <v>--</v>
      </c>
      <c r="G334" s="86"/>
      <c r="H334" s="82"/>
      <c r="I334" s="82"/>
      <c r="J334" s="87"/>
      <c r="K334" s="108"/>
      <c r="L334" s="18" t="str">
        <f>IF(ISERROR(VLOOKUP($F334,'Speciale dagen&amp;Activiteiten'!$A$3:$A$100,1,FALSE))=TRUE,"",VLOOKUP($F334,'Speciale dagen&amp;Activiteiten'!$A$3:$B$100,2,FALSE))</f>
        <v/>
      </c>
      <c r="M334" s="14" t="str">
        <f>IF(ISERROR(VLOOKUP(CONCATENATE(DAY($F334),"-",MONTH($F334)),Verjaardagen!$C$2:$C$101,1,FALSE))=TRUE,"",VLOOKUP(CONCATENATE(DAY($F334),"-",MONTH($F334)),Verjaardagen!$C$2:$E$101,3,FALSE))</f>
        <v/>
      </c>
      <c r="N334" s="15" t="str">
        <f>IF(ISERROR(VLOOKUP(F334,'School(vakanties)&amp;Activiteiten'!A$4:A$102,1,FALSE)=TRUE),IF(ISERROR(VLOOKUP(F334,'School(vakanties)&amp;Activiteiten'!B$4:B$102,1,FALSE)=TRUE),IF(O334&gt;0,N333,""),VLOOKUP(F334,'School(vakanties)&amp;Activiteiten'!B$4:C$102,2,FALSE)),VLOOKUP(F334,'School(vakanties)&amp;Activiteiten'!A$4:C$102,3,FALSE))</f>
        <v/>
      </c>
      <c r="O334" s="16">
        <f>IF(ISERROR(VLOOKUP(F334,'School(vakanties)&amp;Activiteiten'!A$4:A$102,1,FALSE)=TRUE),IF(AND(O333&gt;0,O333&lt;999),O333-1,0),VLOOKUP(F334,'School(vakanties)&amp;Activiteiten'!A$4:D$102,4,FALSE))</f>
        <v>0</v>
      </c>
    </row>
    <row r="335" spans="1:15" x14ac:dyDescent="0.25">
      <c r="A335" s="183" t="str">
        <f t="shared" si="20"/>
        <v>--</v>
      </c>
      <c r="B335" s="110" t="str">
        <f t="shared" si="21"/>
        <v>--</v>
      </c>
      <c r="C335" s="179" t="str">
        <f>IF(F335="--","--",IF(ISEVEN(B335)=TRUE,SUBSTITUTE(LEFT(VLOOKUP(E335,'Basisgegevens+Uitleg'!$B$19:$D$25,3,),1),0,"--"),SUBSTITUTE(LEFT(VLOOKUP(E335,'Basisgegevens+Uitleg'!$B$19:$C$25,2,),1),0,"--")))</f>
        <v>--</v>
      </c>
      <c r="D335" s="124" t="str">
        <f t="shared" si="22"/>
        <v>--</v>
      </c>
      <c r="E335" s="110" t="str">
        <f t="shared" si="23"/>
        <v>--</v>
      </c>
      <c r="F335" s="138" t="str">
        <f>IF(ROW(E335)-5&lt;='Basisgegevens+Uitleg'!$C$2,F334+1,"--")</f>
        <v>--</v>
      </c>
      <c r="G335" s="86"/>
      <c r="H335" s="82"/>
      <c r="I335" s="82"/>
      <c r="J335" s="87"/>
      <c r="K335" s="108"/>
      <c r="L335" s="18" t="str">
        <f>IF(ISERROR(VLOOKUP($F335,'Speciale dagen&amp;Activiteiten'!$A$3:$A$100,1,FALSE))=TRUE,"",VLOOKUP($F335,'Speciale dagen&amp;Activiteiten'!$A$3:$B$100,2,FALSE))</f>
        <v/>
      </c>
      <c r="M335" s="14" t="str">
        <f>IF(ISERROR(VLOOKUP(CONCATENATE(DAY($F335),"-",MONTH($F335)),Verjaardagen!$C$2:$C$101,1,FALSE))=TRUE,"",VLOOKUP(CONCATENATE(DAY($F335),"-",MONTH($F335)),Verjaardagen!$C$2:$E$101,3,FALSE))</f>
        <v/>
      </c>
      <c r="N335" s="15" t="str">
        <f>IF(ISERROR(VLOOKUP(F335,'School(vakanties)&amp;Activiteiten'!A$4:A$102,1,FALSE)=TRUE),IF(ISERROR(VLOOKUP(F335,'School(vakanties)&amp;Activiteiten'!B$4:B$102,1,FALSE)=TRUE),IF(O335&gt;0,N334,""),VLOOKUP(F335,'School(vakanties)&amp;Activiteiten'!B$4:C$102,2,FALSE)),VLOOKUP(F335,'School(vakanties)&amp;Activiteiten'!A$4:C$102,3,FALSE))</f>
        <v/>
      </c>
      <c r="O335" s="16">
        <f>IF(ISERROR(VLOOKUP(F335,'School(vakanties)&amp;Activiteiten'!A$4:A$102,1,FALSE)=TRUE),IF(AND(O334&gt;0,O334&lt;999),O334-1,0),VLOOKUP(F335,'School(vakanties)&amp;Activiteiten'!A$4:D$102,4,FALSE))</f>
        <v>0</v>
      </c>
    </row>
    <row r="336" spans="1:15" x14ac:dyDescent="0.25">
      <c r="A336" s="183" t="str">
        <f t="shared" si="20"/>
        <v>--</v>
      </c>
      <c r="B336" s="110" t="str">
        <f t="shared" si="21"/>
        <v>--</v>
      </c>
      <c r="C336" s="179" t="str">
        <f>IF(F336="--","--",IF(ISEVEN(B336)=TRUE,SUBSTITUTE(LEFT(VLOOKUP(E336,'Basisgegevens+Uitleg'!$B$19:$D$25,3,),1),0,"--"),SUBSTITUTE(LEFT(VLOOKUP(E336,'Basisgegevens+Uitleg'!$B$19:$C$25,2,),1),0,"--")))</f>
        <v>--</v>
      </c>
      <c r="D336" s="124" t="str">
        <f t="shared" si="22"/>
        <v>--</v>
      </c>
      <c r="E336" s="110" t="str">
        <f t="shared" si="23"/>
        <v>--</v>
      </c>
      <c r="F336" s="138" t="str">
        <f>IF(ROW(E336)-5&lt;='Basisgegevens+Uitleg'!$C$2,F335+1,"--")</f>
        <v>--</v>
      </c>
      <c r="G336" s="86"/>
      <c r="H336" s="82"/>
      <c r="I336" s="82"/>
      <c r="J336" s="87"/>
      <c r="K336" s="108"/>
      <c r="L336" s="18" t="str">
        <f>IF(ISERROR(VLOOKUP($F336,'Speciale dagen&amp;Activiteiten'!$A$3:$A$100,1,FALSE))=TRUE,"",VLOOKUP($F336,'Speciale dagen&amp;Activiteiten'!$A$3:$B$100,2,FALSE))</f>
        <v/>
      </c>
      <c r="M336" s="14" t="str">
        <f>IF(ISERROR(VLOOKUP(CONCATENATE(DAY($F336),"-",MONTH($F336)),Verjaardagen!$C$2:$C$101,1,FALSE))=TRUE,"",VLOOKUP(CONCATENATE(DAY($F336),"-",MONTH($F336)),Verjaardagen!$C$2:$E$101,3,FALSE))</f>
        <v/>
      </c>
      <c r="N336" s="15" t="str">
        <f>IF(ISERROR(VLOOKUP(F336,'School(vakanties)&amp;Activiteiten'!A$4:A$102,1,FALSE)=TRUE),IF(ISERROR(VLOOKUP(F336,'School(vakanties)&amp;Activiteiten'!B$4:B$102,1,FALSE)=TRUE),IF(O336&gt;0,N335,""),VLOOKUP(F336,'School(vakanties)&amp;Activiteiten'!B$4:C$102,2,FALSE)),VLOOKUP(F336,'School(vakanties)&amp;Activiteiten'!A$4:C$102,3,FALSE))</f>
        <v/>
      </c>
      <c r="O336" s="16">
        <f>IF(ISERROR(VLOOKUP(F336,'School(vakanties)&amp;Activiteiten'!A$4:A$102,1,FALSE)=TRUE),IF(AND(O335&gt;0,O335&lt;999),O335-1,0),VLOOKUP(F336,'School(vakanties)&amp;Activiteiten'!A$4:D$102,4,FALSE))</f>
        <v>0</v>
      </c>
    </row>
    <row r="337" spans="1:15" x14ac:dyDescent="0.25">
      <c r="A337" s="183" t="str">
        <f t="shared" si="20"/>
        <v>--</v>
      </c>
      <c r="B337" s="110" t="str">
        <f t="shared" si="21"/>
        <v>--</v>
      </c>
      <c r="C337" s="179" t="str">
        <f>IF(F337="--","--",IF(ISEVEN(B337)=TRUE,SUBSTITUTE(LEFT(VLOOKUP(E337,'Basisgegevens+Uitleg'!$B$19:$D$25,3,),1),0,"--"),SUBSTITUTE(LEFT(VLOOKUP(E337,'Basisgegevens+Uitleg'!$B$19:$C$25,2,),1),0,"--")))</f>
        <v>--</v>
      </c>
      <c r="D337" s="124" t="str">
        <f t="shared" si="22"/>
        <v>--</v>
      </c>
      <c r="E337" s="110" t="str">
        <f t="shared" si="23"/>
        <v>--</v>
      </c>
      <c r="F337" s="138" t="str">
        <f>IF(ROW(E337)-5&lt;='Basisgegevens+Uitleg'!$C$2,F336+1,"--")</f>
        <v>--</v>
      </c>
      <c r="G337" s="86"/>
      <c r="H337" s="82"/>
      <c r="I337" s="82"/>
      <c r="J337" s="87"/>
      <c r="K337" s="108"/>
      <c r="L337" s="18" t="str">
        <f>IF(ISERROR(VLOOKUP($F337,'Speciale dagen&amp;Activiteiten'!$A$3:$A$100,1,FALSE))=TRUE,"",VLOOKUP($F337,'Speciale dagen&amp;Activiteiten'!$A$3:$B$100,2,FALSE))</f>
        <v/>
      </c>
      <c r="M337" s="14" t="str">
        <f>IF(ISERROR(VLOOKUP(CONCATENATE(DAY($F337),"-",MONTH($F337)),Verjaardagen!$C$2:$C$101,1,FALSE))=TRUE,"",VLOOKUP(CONCATENATE(DAY($F337),"-",MONTH($F337)),Verjaardagen!$C$2:$E$101,3,FALSE))</f>
        <v/>
      </c>
      <c r="N337" s="15" t="str">
        <f>IF(ISERROR(VLOOKUP(F337,'School(vakanties)&amp;Activiteiten'!A$4:A$102,1,FALSE)=TRUE),IF(ISERROR(VLOOKUP(F337,'School(vakanties)&amp;Activiteiten'!B$4:B$102,1,FALSE)=TRUE),IF(O337&gt;0,N336,""),VLOOKUP(F337,'School(vakanties)&amp;Activiteiten'!B$4:C$102,2,FALSE)),VLOOKUP(F337,'School(vakanties)&amp;Activiteiten'!A$4:C$102,3,FALSE))</f>
        <v/>
      </c>
      <c r="O337" s="16">
        <f>IF(ISERROR(VLOOKUP(F337,'School(vakanties)&amp;Activiteiten'!A$4:A$102,1,FALSE)=TRUE),IF(AND(O336&gt;0,O336&lt;999),O336-1,0),VLOOKUP(F337,'School(vakanties)&amp;Activiteiten'!A$4:D$102,4,FALSE))</f>
        <v>0</v>
      </c>
    </row>
    <row r="338" spans="1:15" x14ac:dyDescent="0.25">
      <c r="A338" s="183" t="str">
        <f t="shared" si="20"/>
        <v>--</v>
      </c>
      <c r="B338" s="110" t="str">
        <f t="shared" si="21"/>
        <v>--</v>
      </c>
      <c r="C338" s="179" t="str">
        <f>IF(F338="--","--",IF(ISEVEN(B338)=TRUE,SUBSTITUTE(LEFT(VLOOKUP(E338,'Basisgegevens+Uitleg'!$B$19:$D$25,3,),1),0,"--"),SUBSTITUTE(LEFT(VLOOKUP(E338,'Basisgegevens+Uitleg'!$B$19:$C$25,2,),1),0,"--")))</f>
        <v>--</v>
      </c>
      <c r="D338" s="124" t="str">
        <f t="shared" si="22"/>
        <v>--</v>
      </c>
      <c r="E338" s="110" t="str">
        <f t="shared" si="23"/>
        <v>--</v>
      </c>
      <c r="F338" s="138" t="str">
        <f>IF(ROW(E338)-5&lt;='Basisgegevens+Uitleg'!$C$2,F337+1,"--")</f>
        <v>--</v>
      </c>
      <c r="G338" s="86"/>
      <c r="H338" s="82"/>
      <c r="I338" s="82"/>
      <c r="J338" s="87"/>
      <c r="K338" s="108"/>
      <c r="L338" s="18" t="str">
        <f>IF(ISERROR(VLOOKUP($F338,'Speciale dagen&amp;Activiteiten'!$A$3:$A$100,1,FALSE))=TRUE,"",VLOOKUP($F338,'Speciale dagen&amp;Activiteiten'!$A$3:$B$100,2,FALSE))</f>
        <v/>
      </c>
      <c r="M338" s="14" t="str">
        <f>IF(ISERROR(VLOOKUP(CONCATENATE(DAY($F338),"-",MONTH($F338)),Verjaardagen!$C$2:$C$101,1,FALSE))=TRUE,"",VLOOKUP(CONCATENATE(DAY($F338),"-",MONTH($F338)),Verjaardagen!$C$2:$E$101,3,FALSE))</f>
        <v/>
      </c>
      <c r="N338" s="15" t="str">
        <f>IF(ISERROR(VLOOKUP(F338,'School(vakanties)&amp;Activiteiten'!A$4:A$102,1,FALSE)=TRUE),IF(ISERROR(VLOOKUP(F338,'School(vakanties)&amp;Activiteiten'!B$4:B$102,1,FALSE)=TRUE),IF(O338&gt;0,N337,""),VLOOKUP(F338,'School(vakanties)&amp;Activiteiten'!B$4:C$102,2,FALSE)),VLOOKUP(F338,'School(vakanties)&amp;Activiteiten'!A$4:C$102,3,FALSE))</f>
        <v/>
      </c>
      <c r="O338" s="16">
        <f>IF(ISERROR(VLOOKUP(F338,'School(vakanties)&amp;Activiteiten'!A$4:A$102,1,FALSE)=TRUE),IF(AND(O337&gt;0,O337&lt;999),O337-1,0),VLOOKUP(F338,'School(vakanties)&amp;Activiteiten'!A$4:D$102,4,FALSE))</f>
        <v>0</v>
      </c>
    </row>
    <row r="339" spans="1:15" x14ac:dyDescent="0.25">
      <c r="A339" s="183" t="str">
        <f t="shared" si="20"/>
        <v>--</v>
      </c>
      <c r="B339" s="110" t="str">
        <f t="shared" si="21"/>
        <v>--</v>
      </c>
      <c r="C339" s="179" t="str">
        <f>IF(F339="--","--",IF(ISEVEN(B339)=TRUE,SUBSTITUTE(LEFT(VLOOKUP(E339,'Basisgegevens+Uitleg'!$B$19:$D$25,3,),1),0,"--"),SUBSTITUTE(LEFT(VLOOKUP(E339,'Basisgegevens+Uitleg'!$B$19:$C$25,2,),1),0,"--")))</f>
        <v>--</v>
      </c>
      <c r="D339" s="124" t="str">
        <f t="shared" si="22"/>
        <v>--</v>
      </c>
      <c r="E339" s="110" t="str">
        <f t="shared" si="23"/>
        <v>--</v>
      </c>
      <c r="F339" s="138" t="str">
        <f>IF(ROW(E339)-5&lt;='Basisgegevens+Uitleg'!$C$2,F338+1,"--")</f>
        <v>--</v>
      </c>
      <c r="G339" s="86"/>
      <c r="H339" s="82"/>
      <c r="I339" s="82"/>
      <c r="J339" s="87"/>
      <c r="K339" s="108"/>
      <c r="L339" s="18" t="str">
        <f>IF(ISERROR(VLOOKUP($F339,'Speciale dagen&amp;Activiteiten'!$A$3:$A$100,1,FALSE))=TRUE,"",VLOOKUP($F339,'Speciale dagen&amp;Activiteiten'!$A$3:$B$100,2,FALSE))</f>
        <v/>
      </c>
      <c r="M339" s="14" t="str">
        <f>IF(ISERROR(VLOOKUP(CONCATENATE(DAY($F339),"-",MONTH($F339)),Verjaardagen!$C$2:$C$101,1,FALSE))=TRUE,"",VLOOKUP(CONCATENATE(DAY($F339),"-",MONTH($F339)),Verjaardagen!$C$2:$E$101,3,FALSE))</f>
        <v/>
      </c>
      <c r="N339" s="15" t="str">
        <f>IF(ISERROR(VLOOKUP(F339,'School(vakanties)&amp;Activiteiten'!A$4:A$102,1,FALSE)=TRUE),IF(ISERROR(VLOOKUP(F339,'School(vakanties)&amp;Activiteiten'!B$4:B$102,1,FALSE)=TRUE),IF(O339&gt;0,N338,""),VLOOKUP(F339,'School(vakanties)&amp;Activiteiten'!B$4:C$102,2,FALSE)),VLOOKUP(F339,'School(vakanties)&amp;Activiteiten'!A$4:C$102,3,FALSE))</f>
        <v/>
      </c>
      <c r="O339" s="16">
        <f>IF(ISERROR(VLOOKUP(F339,'School(vakanties)&amp;Activiteiten'!A$4:A$102,1,FALSE)=TRUE),IF(AND(O338&gt;0,O338&lt;999),O338-1,0),VLOOKUP(F339,'School(vakanties)&amp;Activiteiten'!A$4:D$102,4,FALSE))</f>
        <v>0</v>
      </c>
    </row>
    <row r="340" spans="1:15" x14ac:dyDescent="0.25">
      <c r="A340" s="183" t="str">
        <f t="shared" si="20"/>
        <v>--</v>
      </c>
      <c r="B340" s="110" t="str">
        <f t="shared" si="21"/>
        <v>--</v>
      </c>
      <c r="C340" s="179" t="str">
        <f>IF(F340="--","--",IF(ISEVEN(B340)=TRUE,SUBSTITUTE(LEFT(VLOOKUP(E340,'Basisgegevens+Uitleg'!$B$19:$D$25,3,),1),0,"--"),SUBSTITUTE(LEFT(VLOOKUP(E340,'Basisgegevens+Uitleg'!$B$19:$C$25,2,),1),0,"--")))</f>
        <v>--</v>
      </c>
      <c r="D340" s="124" t="str">
        <f t="shared" si="22"/>
        <v>--</v>
      </c>
      <c r="E340" s="110" t="str">
        <f t="shared" si="23"/>
        <v>--</v>
      </c>
      <c r="F340" s="138" t="str">
        <f>IF(ROW(E340)-5&lt;='Basisgegevens+Uitleg'!$C$2,F339+1,"--")</f>
        <v>--</v>
      </c>
      <c r="G340" s="86"/>
      <c r="H340" s="82"/>
      <c r="I340" s="82"/>
      <c r="J340" s="87"/>
      <c r="K340" s="108"/>
      <c r="L340" s="18" t="str">
        <f>IF(ISERROR(VLOOKUP($F340,'Speciale dagen&amp;Activiteiten'!$A$3:$A$100,1,FALSE))=TRUE,"",VLOOKUP($F340,'Speciale dagen&amp;Activiteiten'!$A$3:$B$100,2,FALSE))</f>
        <v/>
      </c>
      <c r="M340" s="14" t="str">
        <f>IF(ISERROR(VLOOKUP(CONCATENATE(DAY($F340),"-",MONTH($F340)),Verjaardagen!$C$2:$C$101,1,FALSE))=TRUE,"",VLOOKUP(CONCATENATE(DAY($F340),"-",MONTH($F340)),Verjaardagen!$C$2:$E$101,3,FALSE))</f>
        <v/>
      </c>
      <c r="N340" s="15" t="str">
        <f>IF(ISERROR(VLOOKUP(F340,'School(vakanties)&amp;Activiteiten'!A$4:A$102,1,FALSE)=TRUE),IF(ISERROR(VLOOKUP(F340,'School(vakanties)&amp;Activiteiten'!B$4:B$102,1,FALSE)=TRUE),IF(O340&gt;0,N339,""),VLOOKUP(F340,'School(vakanties)&amp;Activiteiten'!B$4:C$102,2,FALSE)),VLOOKUP(F340,'School(vakanties)&amp;Activiteiten'!A$4:C$102,3,FALSE))</f>
        <v/>
      </c>
      <c r="O340" s="16">
        <f>IF(ISERROR(VLOOKUP(F340,'School(vakanties)&amp;Activiteiten'!A$4:A$102,1,FALSE)=TRUE),IF(AND(O339&gt;0,O339&lt;999),O339-1,0),VLOOKUP(F340,'School(vakanties)&amp;Activiteiten'!A$4:D$102,4,FALSE))</f>
        <v>0</v>
      </c>
    </row>
    <row r="341" spans="1:15" x14ac:dyDescent="0.25">
      <c r="A341" s="183" t="str">
        <f t="shared" si="20"/>
        <v>--</v>
      </c>
      <c r="B341" s="110" t="str">
        <f t="shared" si="21"/>
        <v>--</v>
      </c>
      <c r="C341" s="179" t="str">
        <f>IF(F341="--","--",IF(ISEVEN(B341)=TRUE,SUBSTITUTE(LEFT(VLOOKUP(E341,'Basisgegevens+Uitleg'!$B$19:$D$25,3,),1),0,"--"),SUBSTITUTE(LEFT(VLOOKUP(E341,'Basisgegevens+Uitleg'!$B$19:$C$25,2,),1),0,"--")))</f>
        <v>--</v>
      </c>
      <c r="D341" s="124" t="str">
        <f t="shared" si="22"/>
        <v>--</v>
      </c>
      <c r="E341" s="110" t="str">
        <f t="shared" si="23"/>
        <v>--</v>
      </c>
      <c r="F341" s="138" t="str">
        <f>IF(ROW(E341)-5&lt;='Basisgegevens+Uitleg'!$C$2,F340+1,"--")</f>
        <v>--</v>
      </c>
      <c r="G341" s="86"/>
      <c r="H341" s="82"/>
      <c r="I341" s="82"/>
      <c r="J341" s="87"/>
      <c r="K341" s="108"/>
      <c r="L341" s="18" t="str">
        <f>IF(ISERROR(VLOOKUP($F341,'Speciale dagen&amp;Activiteiten'!$A$3:$A$100,1,FALSE))=TRUE,"",VLOOKUP($F341,'Speciale dagen&amp;Activiteiten'!$A$3:$B$100,2,FALSE))</f>
        <v/>
      </c>
      <c r="M341" s="14" t="str">
        <f>IF(ISERROR(VLOOKUP(CONCATENATE(DAY($F341),"-",MONTH($F341)),Verjaardagen!$C$2:$C$101,1,FALSE))=TRUE,"",VLOOKUP(CONCATENATE(DAY($F341),"-",MONTH($F341)),Verjaardagen!$C$2:$E$101,3,FALSE))</f>
        <v/>
      </c>
      <c r="N341" s="15" t="str">
        <f>IF(ISERROR(VLOOKUP(F341,'School(vakanties)&amp;Activiteiten'!A$4:A$102,1,FALSE)=TRUE),IF(ISERROR(VLOOKUP(F341,'School(vakanties)&amp;Activiteiten'!B$4:B$102,1,FALSE)=TRUE),IF(O341&gt;0,N340,""),VLOOKUP(F341,'School(vakanties)&amp;Activiteiten'!B$4:C$102,2,FALSE)),VLOOKUP(F341,'School(vakanties)&amp;Activiteiten'!A$4:C$102,3,FALSE))</f>
        <v/>
      </c>
      <c r="O341" s="16">
        <f>IF(ISERROR(VLOOKUP(F341,'School(vakanties)&amp;Activiteiten'!A$4:A$102,1,FALSE)=TRUE),IF(AND(O340&gt;0,O340&lt;999),O340-1,0),VLOOKUP(F341,'School(vakanties)&amp;Activiteiten'!A$4:D$102,4,FALSE))</f>
        <v>0</v>
      </c>
    </row>
    <row r="342" spans="1:15" x14ac:dyDescent="0.25">
      <c r="A342" s="183" t="str">
        <f t="shared" si="20"/>
        <v>--</v>
      </c>
      <c r="B342" s="110" t="str">
        <f t="shared" si="21"/>
        <v>--</v>
      </c>
      <c r="C342" s="179" t="str">
        <f>IF(F342="--","--",IF(ISEVEN(B342)=TRUE,SUBSTITUTE(LEFT(VLOOKUP(E342,'Basisgegevens+Uitleg'!$B$19:$D$25,3,),1),0,"--"),SUBSTITUTE(LEFT(VLOOKUP(E342,'Basisgegevens+Uitleg'!$B$19:$C$25,2,),1),0,"--")))</f>
        <v>--</v>
      </c>
      <c r="D342" s="124" t="str">
        <f t="shared" si="22"/>
        <v>--</v>
      </c>
      <c r="E342" s="110" t="str">
        <f t="shared" si="23"/>
        <v>--</v>
      </c>
      <c r="F342" s="138" t="str">
        <f>IF(ROW(E342)-5&lt;='Basisgegevens+Uitleg'!$C$2,F341+1,"--")</f>
        <v>--</v>
      </c>
      <c r="G342" s="86"/>
      <c r="H342" s="82"/>
      <c r="I342" s="82"/>
      <c r="J342" s="87"/>
      <c r="K342" s="108"/>
      <c r="L342" s="18" t="str">
        <f>IF(ISERROR(VLOOKUP($F342,'Speciale dagen&amp;Activiteiten'!$A$3:$A$100,1,FALSE))=TRUE,"",VLOOKUP($F342,'Speciale dagen&amp;Activiteiten'!$A$3:$B$100,2,FALSE))</f>
        <v/>
      </c>
      <c r="M342" s="14" t="str">
        <f>IF(ISERROR(VLOOKUP(CONCATENATE(DAY($F342),"-",MONTH($F342)),Verjaardagen!$C$2:$C$101,1,FALSE))=TRUE,"",VLOOKUP(CONCATENATE(DAY($F342),"-",MONTH($F342)),Verjaardagen!$C$2:$E$101,3,FALSE))</f>
        <v/>
      </c>
      <c r="N342" s="15" t="str">
        <f>IF(ISERROR(VLOOKUP(F342,'School(vakanties)&amp;Activiteiten'!A$4:A$102,1,FALSE)=TRUE),IF(ISERROR(VLOOKUP(F342,'School(vakanties)&amp;Activiteiten'!B$4:B$102,1,FALSE)=TRUE),IF(O342&gt;0,N341,""),VLOOKUP(F342,'School(vakanties)&amp;Activiteiten'!B$4:C$102,2,FALSE)),VLOOKUP(F342,'School(vakanties)&amp;Activiteiten'!A$4:C$102,3,FALSE))</f>
        <v/>
      </c>
      <c r="O342" s="16">
        <f>IF(ISERROR(VLOOKUP(F342,'School(vakanties)&amp;Activiteiten'!A$4:A$102,1,FALSE)=TRUE),IF(AND(O341&gt;0,O341&lt;999),O341-1,0),VLOOKUP(F342,'School(vakanties)&amp;Activiteiten'!A$4:D$102,4,FALSE))</f>
        <v>0</v>
      </c>
    </row>
    <row r="343" spans="1:15" x14ac:dyDescent="0.25">
      <c r="A343" s="183" t="str">
        <f t="shared" si="20"/>
        <v>--</v>
      </c>
      <c r="B343" s="110" t="str">
        <f t="shared" si="21"/>
        <v>--</v>
      </c>
      <c r="C343" s="179" t="str">
        <f>IF(F343="--","--",IF(ISEVEN(B343)=TRUE,SUBSTITUTE(LEFT(VLOOKUP(E343,'Basisgegevens+Uitleg'!$B$19:$D$25,3,),1),0,"--"),SUBSTITUTE(LEFT(VLOOKUP(E343,'Basisgegevens+Uitleg'!$B$19:$C$25,2,),1),0,"--")))</f>
        <v>--</v>
      </c>
      <c r="D343" s="124" t="str">
        <f t="shared" si="22"/>
        <v>--</v>
      </c>
      <c r="E343" s="110" t="str">
        <f t="shared" si="23"/>
        <v>--</v>
      </c>
      <c r="F343" s="138" t="str">
        <f>IF(ROW(E343)-5&lt;='Basisgegevens+Uitleg'!$C$2,F342+1,"--")</f>
        <v>--</v>
      </c>
      <c r="G343" s="86"/>
      <c r="H343" s="82"/>
      <c r="I343" s="82"/>
      <c r="J343" s="87"/>
      <c r="K343" s="108"/>
      <c r="L343" s="18" t="str">
        <f>IF(ISERROR(VLOOKUP($F343,'Speciale dagen&amp;Activiteiten'!$A$3:$A$100,1,FALSE))=TRUE,"",VLOOKUP($F343,'Speciale dagen&amp;Activiteiten'!$A$3:$B$100,2,FALSE))</f>
        <v/>
      </c>
      <c r="M343" s="14" t="str">
        <f>IF(ISERROR(VLOOKUP(CONCATENATE(DAY($F343),"-",MONTH($F343)),Verjaardagen!$C$2:$C$101,1,FALSE))=TRUE,"",VLOOKUP(CONCATENATE(DAY($F343),"-",MONTH($F343)),Verjaardagen!$C$2:$E$101,3,FALSE))</f>
        <v/>
      </c>
      <c r="N343" s="15" t="str">
        <f>IF(ISERROR(VLOOKUP(F343,'School(vakanties)&amp;Activiteiten'!A$4:A$102,1,FALSE)=TRUE),IF(ISERROR(VLOOKUP(F343,'School(vakanties)&amp;Activiteiten'!B$4:B$102,1,FALSE)=TRUE),IF(O343&gt;0,N342,""),VLOOKUP(F343,'School(vakanties)&amp;Activiteiten'!B$4:C$102,2,FALSE)),VLOOKUP(F343,'School(vakanties)&amp;Activiteiten'!A$4:C$102,3,FALSE))</f>
        <v/>
      </c>
      <c r="O343" s="16">
        <f>IF(ISERROR(VLOOKUP(F343,'School(vakanties)&amp;Activiteiten'!A$4:A$102,1,FALSE)=TRUE),IF(AND(O342&gt;0,O342&lt;999),O342-1,0),VLOOKUP(F343,'School(vakanties)&amp;Activiteiten'!A$4:D$102,4,FALSE))</f>
        <v>0</v>
      </c>
    </row>
    <row r="344" spans="1:15" x14ac:dyDescent="0.25">
      <c r="A344" s="183" t="str">
        <f t="shared" si="20"/>
        <v>--</v>
      </c>
      <c r="B344" s="110" t="str">
        <f t="shared" si="21"/>
        <v>--</v>
      </c>
      <c r="C344" s="179" t="str">
        <f>IF(F344="--","--",IF(ISEVEN(B344)=TRUE,SUBSTITUTE(LEFT(VLOOKUP(E344,'Basisgegevens+Uitleg'!$B$19:$D$25,3,),1),0,"--"),SUBSTITUTE(LEFT(VLOOKUP(E344,'Basisgegevens+Uitleg'!$B$19:$C$25,2,),1),0,"--")))</f>
        <v>--</v>
      </c>
      <c r="D344" s="124" t="str">
        <f t="shared" si="22"/>
        <v>--</v>
      </c>
      <c r="E344" s="110" t="str">
        <f t="shared" si="23"/>
        <v>--</v>
      </c>
      <c r="F344" s="138" t="str">
        <f>IF(ROW(E344)-5&lt;='Basisgegevens+Uitleg'!$C$2,F343+1,"--")</f>
        <v>--</v>
      </c>
      <c r="G344" s="86"/>
      <c r="H344" s="82"/>
      <c r="I344" s="82"/>
      <c r="J344" s="87"/>
      <c r="K344" s="108"/>
      <c r="L344" s="18" t="str">
        <f>IF(ISERROR(VLOOKUP($F344,'Speciale dagen&amp;Activiteiten'!$A$3:$A$100,1,FALSE))=TRUE,"",VLOOKUP($F344,'Speciale dagen&amp;Activiteiten'!$A$3:$B$100,2,FALSE))</f>
        <v/>
      </c>
      <c r="M344" s="14" t="str">
        <f>IF(ISERROR(VLOOKUP(CONCATENATE(DAY($F344),"-",MONTH($F344)),Verjaardagen!$C$2:$C$101,1,FALSE))=TRUE,"",VLOOKUP(CONCATENATE(DAY($F344),"-",MONTH($F344)),Verjaardagen!$C$2:$E$101,3,FALSE))</f>
        <v/>
      </c>
      <c r="N344" s="15" t="str">
        <f>IF(ISERROR(VLOOKUP(F344,'School(vakanties)&amp;Activiteiten'!A$4:A$102,1,FALSE)=TRUE),IF(ISERROR(VLOOKUP(F344,'School(vakanties)&amp;Activiteiten'!B$4:B$102,1,FALSE)=TRUE),IF(O344&gt;0,N343,""),VLOOKUP(F344,'School(vakanties)&amp;Activiteiten'!B$4:C$102,2,FALSE)),VLOOKUP(F344,'School(vakanties)&amp;Activiteiten'!A$4:C$102,3,FALSE))</f>
        <v/>
      </c>
      <c r="O344" s="16">
        <f>IF(ISERROR(VLOOKUP(F344,'School(vakanties)&amp;Activiteiten'!A$4:A$102,1,FALSE)=TRUE),IF(AND(O343&gt;0,O343&lt;999),O343-1,0),VLOOKUP(F344,'School(vakanties)&amp;Activiteiten'!A$4:D$102,4,FALSE))</f>
        <v>0</v>
      </c>
    </row>
    <row r="345" spans="1:15" x14ac:dyDescent="0.25">
      <c r="A345" s="183" t="str">
        <f t="shared" si="20"/>
        <v>--</v>
      </c>
      <c r="B345" s="110" t="str">
        <f t="shared" si="21"/>
        <v>--</v>
      </c>
      <c r="C345" s="179" t="str">
        <f>IF(F345="--","--",IF(ISEVEN(B345)=TRUE,SUBSTITUTE(LEFT(VLOOKUP(E345,'Basisgegevens+Uitleg'!$B$19:$D$25,3,),1),0,"--"),SUBSTITUTE(LEFT(VLOOKUP(E345,'Basisgegevens+Uitleg'!$B$19:$C$25,2,),1),0,"--")))</f>
        <v>--</v>
      </c>
      <c r="D345" s="124" t="str">
        <f t="shared" si="22"/>
        <v>--</v>
      </c>
      <c r="E345" s="110" t="str">
        <f t="shared" si="23"/>
        <v>--</v>
      </c>
      <c r="F345" s="138" t="str">
        <f>IF(ROW(E345)-5&lt;='Basisgegevens+Uitleg'!$C$2,F344+1,"--")</f>
        <v>--</v>
      </c>
      <c r="G345" s="86"/>
      <c r="H345" s="82"/>
      <c r="I345" s="82"/>
      <c r="J345" s="87"/>
      <c r="K345" s="108"/>
      <c r="L345" s="18" t="str">
        <f>IF(ISERROR(VLOOKUP($F345,'Speciale dagen&amp;Activiteiten'!$A$3:$A$100,1,FALSE))=TRUE,"",VLOOKUP($F345,'Speciale dagen&amp;Activiteiten'!$A$3:$B$100,2,FALSE))</f>
        <v/>
      </c>
      <c r="M345" s="14" t="str">
        <f>IF(ISERROR(VLOOKUP(CONCATENATE(DAY($F345),"-",MONTH($F345)),Verjaardagen!$C$2:$C$101,1,FALSE))=TRUE,"",VLOOKUP(CONCATENATE(DAY($F345),"-",MONTH($F345)),Verjaardagen!$C$2:$E$101,3,FALSE))</f>
        <v/>
      </c>
      <c r="N345" s="15" t="str">
        <f>IF(ISERROR(VLOOKUP(F345,'School(vakanties)&amp;Activiteiten'!A$4:A$102,1,FALSE)=TRUE),IF(ISERROR(VLOOKUP(F345,'School(vakanties)&amp;Activiteiten'!B$4:B$102,1,FALSE)=TRUE),IF(O345&gt;0,N344,""),VLOOKUP(F345,'School(vakanties)&amp;Activiteiten'!B$4:C$102,2,FALSE)),VLOOKUP(F345,'School(vakanties)&amp;Activiteiten'!A$4:C$102,3,FALSE))</f>
        <v/>
      </c>
      <c r="O345" s="16">
        <f>IF(ISERROR(VLOOKUP(F345,'School(vakanties)&amp;Activiteiten'!A$4:A$102,1,FALSE)=TRUE),IF(AND(O344&gt;0,O344&lt;999),O344-1,0),VLOOKUP(F345,'School(vakanties)&amp;Activiteiten'!A$4:D$102,4,FALSE))</f>
        <v>0</v>
      </c>
    </row>
    <row r="346" spans="1:15" x14ac:dyDescent="0.25">
      <c r="A346" s="183" t="str">
        <f t="shared" si="20"/>
        <v>--</v>
      </c>
      <c r="B346" s="110" t="str">
        <f t="shared" si="21"/>
        <v>--</v>
      </c>
      <c r="C346" s="179" t="str">
        <f>IF(F346="--","--",IF(ISEVEN(B346)=TRUE,SUBSTITUTE(LEFT(VLOOKUP(E346,'Basisgegevens+Uitleg'!$B$19:$D$25,3,),1),0,"--"),SUBSTITUTE(LEFT(VLOOKUP(E346,'Basisgegevens+Uitleg'!$B$19:$C$25,2,),1),0,"--")))</f>
        <v>--</v>
      </c>
      <c r="D346" s="124" t="str">
        <f t="shared" si="22"/>
        <v>--</v>
      </c>
      <c r="E346" s="110" t="str">
        <f t="shared" si="23"/>
        <v>--</v>
      </c>
      <c r="F346" s="138" t="str">
        <f>IF(ROW(E346)-5&lt;='Basisgegevens+Uitleg'!$C$2,F345+1,"--")</f>
        <v>--</v>
      </c>
      <c r="G346" s="86"/>
      <c r="H346" s="82"/>
      <c r="I346" s="82"/>
      <c r="J346" s="87"/>
      <c r="K346" s="108"/>
      <c r="L346" s="18" t="str">
        <f>IF(ISERROR(VLOOKUP($F346,'Speciale dagen&amp;Activiteiten'!$A$3:$A$100,1,FALSE))=TRUE,"",VLOOKUP($F346,'Speciale dagen&amp;Activiteiten'!$A$3:$B$100,2,FALSE))</f>
        <v/>
      </c>
      <c r="M346" s="14" t="str">
        <f>IF(ISERROR(VLOOKUP(CONCATENATE(DAY($F346),"-",MONTH($F346)),Verjaardagen!$C$2:$C$101,1,FALSE))=TRUE,"",VLOOKUP(CONCATENATE(DAY($F346),"-",MONTH($F346)),Verjaardagen!$C$2:$E$101,3,FALSE))</f>
        <v/>
      </c>
      <c r="N346" s="15" t="str">
        <f>IF(ISERROR(VLOOKUP(F346,'School(vakanties)&amp;Activiteiten'!A$4:A$102,1,FALSE)=TRUE),IF(ISERROR(VLOOKUP(F346,'School(vakanties)&amp;Activiteiten'!B$4:B$102,1,FALSE)=TRUE),IF(O346&gt;0,N345,""),VLOOKUP(F346,'School(vakanties)&amp;Activiteiten'!B$4:C$102,2,FALSE)),VLOOKUP(F346,'School(vakanties)&amp;Activiteiten'!A$4:C$102,3,FALSE))</f>
        <v/>
      </c>
      <c r="O346" s="16">
        <f>IF(ISERROR(VLOOKUP(F346,'School(vakanties)&amp;Activiteiten'!A$4:A$102,1,FALSE)=TRUE),IF(AND(O345&gt;0,O345&lt;999),O345-1,0),VLOOKUP(F346,'School(vakanties)&amp;Activiteiten'!A$4:D$102,4,FALSE))</f>
        <v>0</v>
      </c>
    </row>
    <row r="347" spans="1:15" x14ac:dyDescent="0.25">
      <c r="A347" s="183" t="str">
        <f t="shared" si="20"/>
        <v>--</v>
      </c>
      <c r="B347" s="110" t="str">
        <f t="shared" si="21"/>
        <v>--</v>
      </c>
      <c r="C347" s="179" t="str">
        <f>IF(F347="--","--",IF(ISEVEN(B347)=TRUE,SUBSTITUTE(LEFT(VLOOKUP(E347,'Basisgegevens+Uitleg'!$B$19:$D$25,3,),1),0,"--"),SUBSTITUTE(LEFT(VLOOKUP(E347,'Basisgegevens+Uitleg'!$B$19:$C$25,2,),1),0,"--")))</f>
        <v>--</v>
      </c>
      <c r="D347" s="124" t="str">
        <f t="shared" si="22"/>
        <v>--</v>
      </c>
      <c r="E347" s="110" t="str">
        <f t="shared" si="23"/>
        <v>--</v>
      </c>
      <c r="F347" s="138" t="str">
        <f>IF(ROW(E347)-5&lt;='Basisgegevens+Uitleg'!$C$2,F346+1,"--")</f>
        <v>--</v>
      </c>
      <c r="G347" s="86"/>
      <c r="H347" s="82"/>
      <c r="I347" s="82"/>
      <c r="J347" s="87"/>
      <c r="K347" s="108"/>
      <c r="L347" s="18" t="str">
        <f>IF(ISERROR(VLOOKUP($F347,'Speciale dagen&amp;Activiteiten'!$A$3:$A$100,1,FALSE))=TRUE,"",VLOOKUP($F347,'Speciale dagen&amp;Activiteiten'!$A$3:$B$100,2,FALSE))</f>
        <v/>
      </c>
      <c r="M347" s="14" t="str">
        <f>IF(ISERROR(VLOOKUP(CONCATENATE(DAY($F347),"-",MONTH($F347)),Verjaardagen!$C$2:$C$101,1,FALSE))=TRUE,"",VLOOKUP(CONCATENATE(DAY($F347),"-",MONTH($F347)),Verjaardagen!$C$2:$E$101,3,FALSE))</f>
        <v/>
      </c>
      <c r="N347" s="15" t="str">
        <f>IF(ISERROR(VLOOKUP(F347,'School(vakanties)&amp;Activiteiten'!A$4:A$102,1,FALSE)=TRUE),IF(ISERROR(VLOOKUP(F347,'School(vakanties)&amp;Activiteiten'!B$4:B$102,1,FALSE)=TRUE),IF(O347&gt;0,N346,""),VLOOKUP(F347,'School(vakanties)&amp;Activiteiten'!B$4:C$102,2,FALSE)),VLOOKUP(F347,'School(vakanties)&amp;Activiteiten'!A$4:C$102,3,FALSE))</f>
        <v/>
      </c>
      <c r="O347" s="16">
        <f>IF(ISERROR(VLOOKUP(F347,'School(vakanties)&amp;Activiteiten'!A$4:A$102,1,FALSE)=TRUE),IF(AND(O346&gt;0,O346&lt;999),O346-1,0),VLOOKUP(F347,'School(vakanties)&amp;Activiteiten'!A$4:D$102,4,FALSE))</f>
        <v>0</v>
      </c>
    </row>
    <row r="348" spans="1:15" x14ac:dyDescent="0.25">
      <c r="A348" s="183" t="str">
        <f t="shared" si="20"/>
        <v>--</v>
      </c>
      <c r="B348" s="110" t="str">
        <f t="shared" si="21"/>
        <v>--</v>
      </c>
      <c r="C348" s="179" t="str">
        <f>IF(F348="--","--",IF(ISEVEN(B348)=TRUE,SUBSTITUTE(LEFT(VLOOKUP(E348,'Basisgegevens+Uitleg'!$B$19:$D$25,3,),1),0,"--"),SUBSTITUTE(LEFT(VLOOKUP(E348,'Basisgegevens+Uitleg'!$B$19:$C$25,2,),1),0,"--")))</f>
        <v>--</v>
      </c>
      <c r="D348" s="124" t="str">
        <f t="shared" si="22"/>
        <v>--</v>
      </c>
      <c r="E348" s="110" t="str">
        <f t="shared" si="23"/>
        <v>--</v>
      </c>
      <c r="F348" s="138" t="str">
        <f>IF(ROW(E348)-5&lt;='Basisgegevens+Uitleg'!$C$2,F347+1,"--")</f>
        <v>--</v>
      </c>
      <c r="G348" s="86"/>
      <c r="H348" s="82"/>
      <c r="I348" s="82"/>
      <c r="J348" s="87"/>
      <c r="K348" s="108"/>
      <c r="L348" s="18" t="str">
        <f>IF(ISERROR(VLOOKUP($F348,'Speciale dagen&amp;Activiteiten'!$A$3:$A$100,1,FALSE))=TRUE,"",VLOOKUP($F348,'Speciale dagen&amp;Activiteiten'!$A$3:$B$100,2,FALSE))</f>
        <v/>
      </c>
      <c r="M348" s="14" t="str">
        <f>IF(ISERROR(VLOOKUP(CONCATENATE(DAY($F348),"-",MONTH($F348)),Verjaardagen!$C$2:$C$101,1,FALSE))=TRUE,"",VLOOKUP(CONCATENATE(DAY($F348),"-",MONTH($F348)),Verjaardagen!$C$2:$E$101,3,FALSE))</f>
        <v/>
      </c>
      <c r="N348" s="15" t="str">
        <f>IF(ISERROR(VLOOKUP(F348,'School(vakanties)&amp;Activiteiten'!A$4:A$102,1,FALSE)=TRUE),IF(ISERROR(VLOOKUP(F348,'School(vakanties)&amp;Activiteiten'!B$4:B$102,1,FALSE)=TRUE),IF(O348&gt;0,N347,""),VLOOKUP(F348,'School(vakanties)&amp;Activiteiten'!B$4:C$102,2,FALSE)),VLOOKUP(F348,'School(vakanties)&amp;Activiteiten'!A$4:C$102,3,FALSE))</f>
        <v/>
      </c>
      <c r="O348" s="16">
        <f>IF(ISERROR(VLOOKUP(F348,'School(vakanties)&amp;Activiteiten'!A$4:A$102,1,FALSE)=TRUE),IF(AND(O347&gt;0,O347&lt;999),O347-1,0),VLOOKUP(F348,'School(vakanties)&amp;Activiteiten'!A$4:D$102,4,FALSE))</f>
        <v>0</v>
      </c>
    </row>
    <row r="349" spans="1:15" x14ac:dyDescent="0.25">
      <c r="A349" s="183" t="str">
        <f t="shared" si="20"/>
        <v>--</v>
      </c>
      <c r="B349" s="110" t="str">
        <f t="shared" si="21"/>
        <v>--</v>
      </c>
      <c r="C349" s="179" t="str">
        <f>IF(F349="--","--",IF(ISEVEN(B349)=TRUE,SUBSTITUTE(LEFT(VLOOKUP(E349,'Basisgegevens+Uitleg'!$B$19:$D$25,3,),1),0,"--"),SUBSTITUTE(LEFT(VLOOKUP(E349,'Basisgegevens+Uitleg'!$B$19:$C$25,2,),1),0,"--")))</f>
        <v>--</v>
      </c>
      <c r="D349" s="124" t="str">
        <f t="shared" si="22"/>
        <v>--</v>
      </c>
      <c r="E349" s="110" t="str">
        <f t="shared" si="23"/>
        <v>--</v>
      </c>
      <c r="F349" s="138" t="str">
        <f>IF(ROW(E349)-5&lt;='Basisgegevens+Uitleg'!$C$2,F348+1,"--")</f>
        <v>--</v>
      </c>
      <c r="G349" s="86"/>
      <c r="H349" s="82"/>
      <c r="I349" s="82"/>
      <c r="J349" s="87"/>
      <c r="K349" s="108"/>
      <c r="L349" s="18" t="str">
        <f>IF(ISERROR(VLOOKUP($F349,'Speciale dagen&amp;Activiteiten'!$A$3:$A$100,1,FALSE))=TRUE,"",VLOOKUP($F349,'Speciale dagen&amp;Activiteiten'!$A$3:$B$100,2,FALSE))</f>
        <v/>
      </c>
      <c r="M349" s="14" t="str">
        <f>IF(ISERROR(VLOOKUP(CONCATENATE(DAY($F349),"-",MONTH($F349)),Verjaardagen!$C$2:$C$101,1,FALSE))=TRUE,"",VLOOKUP(CONCATENATE(DAY($F349),"-",MONTH($F349)),Verjaardagen!$C$2:$E$101,3,FALSE))</f>
        <v/>
      </c>
      <c r="N349" s="15" t="str">
        <f>IF(ISERROR(VLOOKUP(F349,'School(vakanties)&amp;Activiteiten'!A$4:A$102,1,FALSE)=TRUE),IF(ISERROR(VLOOKUP(F349,'School(vakanties)&amp;Activiteiten'!B$4:B$102,1,FALSE)=TRUE),IF(O349&gt;0,N348,""),VLOOKUP(F349,'School(vakanties)&amp;Activiteiten'!B$4:C$102,2,FALSE)),VLOOKUP(F349,'School(vakanties)&amp;Activiteiten'!A$4:C$102,3,FALSE))</f>
        <v/>
      </c>
      <c r="O349" s="16">
        <f>IF(ISERROR(VLOOKUP(F349,'School(vakanties)&amp;Activiteiten'!A$4:A$102,1,FALSE)=TRUE),IF(AND(O348&gt;0,O348&lt;999),O348-1,0),VLOOKUP(F349,'School(vakanties)&amp;Activiteiten'!A$4:D$102,4,FALSE))</f>
        <v>0</v>
      </c>
    </row>
    <row r="350" spans="1:15" x14ac:dyDescent="0.25">
      <c r="A350" s="183" t="str">
        <f t="shared" si="20"/>
        <v>--</v>
      </c>
      <c r="B350" s="110" t="str">
        <f t="shared" si="21"/>
        <v>--</v>
      </c>
      <c r="C350" s="179" t="str">
        <f>IF(F350="--","--",IF(ISEVEN(B350)=TRUE,SUBSTITUTE(LEFT(VLOOKUP(E350,'Basisgegevens+Uitleg'!$B$19:$D$25,3,),1),0,"--"),SUBSTITUTE(LEFT(VLOOKUP(E350,'Basisgegevens+Uitleg'!$B$19:$C$25,2,),1),0,"--")))</f>
        <v>--</v>
      </c>
      <c r="D350" s="124" t="str">
        <f t="shared" si="22"/>
        <v>--</v>
      </c>
      <c r="E350" s="110" t="str">
        <f t="shared" si="23"/>
        <v>--</v>
      </c>
      <c r="F350" s="138" t="str">
        <f>IF(ROW(E350)-5&lt;='Basisgegevens+Uitleg'!$C$2,F349+1,"--")</f>
        <v>--</v>
      </c>
      <c r="G350" s="86"/>
      <c r="H350" s="82"/>
      <c r="I350" s="82"/>
      <c r="J350" s="87"/>
      <c r="K350" s="108"/>
      <c r="L350" s="18" t="str">
        <f>IF(ISERROR(VLOOKUP($F350,'Speciale dagen&amp;Activiteiten'!$A$3:$A$100,1,FALSE))=TRUE,"",VLOOKUP($F350,'Speciale dagen&amp;Activiteiten'!$A$3:$B$100,2,FALSE))</f>
        <v/>
      </c>
      <c r="M350" s="14" t="str">
        <f>IF(ISERROR(VLOOKUP(CONCATENATE(DAY($F350),"-",MONTH($F350)),Verjaardagen!$C$2:$C$101,1,FALSE))=TRUE,"",VLOOKUP(CONCATENATE(DAY($F350),"-",MONTH($F350)),Verjaardagen!$C$2:$E$101,3,FALSE))</f>
        <v/>
      </c>
      <c r="N350" s="15" t="str">
        <f>IF(ISERROR(VLOOKUP(F350,'School(vakanties)&amp;Activiteiten'!A$4:A$102,1,FALSE)=TRUE),IF(ISERROR(VLOOKUP(F350,'School(vakanties)&amp;Activiteiten'!B$4:B$102,1,FALSE)=TRUE),IF(O350&gt;0,N349,""),VLOOKUP(F350,'School(vakanties)&amp;Activiteiten'!B$4:C$102,2,FALSE)),VLOOKUP(F350,'School(vakanties)&amp;Activiteiten'!A$4:C$102,3,FALSE))</f>
        <v/>
      </c>
      <c r="O350" s="16">
        <f>IF(ISERROR(VLOOKUP(F350,'School(vakanties)&amp;Activiteiten'!A$4:A$102,1,FALSE)=TRUE),IF(AND(O349&gt;0,O349&lt;999),O349-1,0),VLOOKUP(F350,'School(vakanties)&amp;Activiteiten'!A$4:D$102,4,FALSE))</f>
        <v>0</v>
      </c>
    </row>
    <row r="351" spans="1:15" x14ac:dyDescent="0.25">
      <c r="A351" s="183" t="str">
        <f t="shared" si="20"/>
        <v>--</v>
      </c>
      <c r="B351" s="110" t="str">
        <f t="shared" si="21"/>
        <v>--</v>
      </c>
      <c r="C351" s="179" t="str">
        <f>IF(F351="--","--",IF(ISEVEN(B351)=TRUE,SUBSTITUTE(LEFT(VLOOKUP(E351,'Basisgegevens+Uitleg'!$B$19:$D$25,3,),1),0,"--"),SUBSTITUTE(LEFT(VLOOKUP(E351,'Basisgegevens+Uitleg'!$B$19:$C$25,2,),1),0,"--")))</f>
        <v>--</v>
      </c>
      <c r="D351" s="124" t="str">
        <f t="shared" si="22"/>
        <v>--</v>
      </c>
      <c r="E351" s="110" t="str">
        <f t="shared" si="23"/>
        <v>--</v>
      </c>
      <c r="F351" s="138" t="str">
        <f>IF(ROW(E351)-5&lt;='Basisgegevens+Uitleg'!$C$2,F350+1,"--")</f>
        <v>--</v>
      </c>
      <c r="G351" s="86"/>
      <c r="H351" s="82"/>
      <c r="I351" s="82"/>
      <c r="J351" s="87"/>
      <c r="K351" s="108"/>
      <c r="L351" s="18" t="str">
        <f>IF(ISERROR(VLOOKUP($F351,'Speciale dagen&amp;Activiteiten'!$A$3:$A$100,1,FALSE))=TRUE,"",VLOOKUP($F351,'Speciale dagen&amp;Activiteiten'!$A$3:$B$100,2,FALSE))</f>
        <v/>
      </c>
      <c r="M351" s="14" t="str">
        <f>IF(ISERROR(VLOOKUP(CONCATENATE(DAY($F351),"-",MONTH($F351)),Verjaardagen!$C$2:$C$101,1,FALSE))=TRUE,"",VLOOKUP(CONCATENATE(DAY($F351),"-",MONTH($F351)),Verjaardagen!$C$2:$E$101,3,FALSE))</f>
        <v/>
      </c>
      <c r="N351" s="15" t="str">
        <f>IF(ISERROR(VLOOKUP(F351,'School(vakanties)&amp;Activiteiten'!A$4:A$102,1,FALSE)=TRUE),IF(ISERROR(VLOOKUP(F351,'School(vakanties)&amp;Activiteiten'!B$4:B$102,1,FALSE)=TRUE),IF(O351&gt;0,N350,""),VLOOKUP(F351,'School(vakanties)&amp;Activiteiten'!B$4:C$102,2,FALSE)),VLOOKUP(F351,'School(vakanties)&amp;Activiteiten'!A$4:C$102,3,FALSE))</f>
        <v/>
      </c>
      <c r="O351" s="16">
        <f>IF(ISERROR(VLOOKUP(F351,'School(vakanties)&amp;Activiteiten'!A$4:A$102,1,FALSE)=TRUE),IF(AND(O350&gt;0,O350&lt;999),O350-1,0),VLOOKUP(F351,'School(vakanties)&amp;Activiteiten'!A$4:D$102,4,FALSE))</f>
        <v>0</v>
      </c>
    </row>
    <row r="352" spans="1:15" x14ac:dyDescent="0.25">
      <c r="A352" s="183" t="str">
        <f t="shared" si="20"/>
        <v>--</v>
      </c>
      <c r="B352" s="110" t="str">
        <f t="shared" si="21"/>
        <v>--</v>
      </c>
      <c r="C352" s="179" t="str">
        <f>IF(F352="--","--",IF(ISEVEN(B352)=TRUE,SUBSTITUTE(LEFT(VLOOKUP(E352,'Basisgegevens+Uitleg'!$B$19:$D$25,3,),1),0,"--"),SUBSTITUTE(LEFT(VLOOKUP(E352,'Basisgegevens+Uitleg'!$B$19:$C$25,2,),1),0,"--")))</f>
        <v>--</v>
      </c>
      <c r="D352" s="124" t="str">
        <f t="shared" si="22"/>
        <v>--</v>
      </c>
      <c r="E352" s="110" t="str">
        <f t="shared" si="23"/>
        <v>--</v>
      </c>
      <c r="F352" s="138" t="str">
        <f>IF(ROW(E352)-5&lt;='Basisgegevens+Uitleg'!$C$2,F351+1,"--")</f>
        <v>--</v>
      </c>
      <c r="G352" s="86"/>
      <c r="H352" s="82"/>
      <c r="I352" s="82"/>
      <c r="J352" s="87"/>
      <c r="K352" s="108"/>
      <c r="L352" s="18" t="str">
        <f>IF(ISERROR(VLOOKUP($F352,'Speciale dagen&amp;Activiteiten'!$A$3:$A$100,1,FALSE))=TRUE,"",VLOOKUP($F352,'Speciale dagen&amp;Activiteiten'!$A$3:$B$100,2,FALSE))</f>
        <v/>
      </c>
      <c r="M352" s="14" t="str">
        <f>IF(ISERROR(VLOOKUP(CONCATENATE(DAY($F352),"-",MONTH($F352)),Verjaardagen!$C$2:$C$101,1,FALSE))=TRUE,"",VLOOKUP(CONCATENATE(DAY($F352),"-",MONTH($F352)),Verjaardagen!$C$2:$E$101,3,FALSE))</f>
        <v/>
      </c>
      <c r="N352" s="15" t="str">
        <f>IF(ISERROR(VLOOKUP(F352,'School(vakanties)&amp;Activiteiten'!A$4:A$102,1,FALSE)=TRUE),IF(ISERROR(VLOOKUP(F352,'School(vakanties)&amp;Activiteiten'!B$4:B$102,1,FALSE)=TRUE),IF(O352&gt;0,N351,""),VLOOKUP(F352,'School(vakanties)&amp;Activiteiten'!B$4:C$102,2,FALSE)),VLOOKUP(F352,'School(vakanties)&amp;Activiteiten'!A$4:C$102,3,FALSE))</f>
        <v/>
      </c>
      <c r="O352" s="16">
        <f>IF(ISERROR(VLOOKUP(F352,'School(vakanties)&amp;Activiteiten'!A$4:A$102,1,FALSE)=TRUE),IF(AND(O351&gt;0,O351&lt;999),O351-1,0),VLOOKUP(F352,'School(vakanties)&amp;Activiteiten'!A$4:D$102,4,FALSE))</f>
        <v>0</v>
      </c>
    </row>
    <row r="353" spans="1:15" x14ac:dyDescent="0.25">
      <c r="A353" s="183" t="str">
        <f t="shared" si="20"/>
        <v>--</v>
      </c>
      <c r="B353" s="110" t="str">
        <f t="shared" si="21"/>
        <v>--</v>
      </c>
      <c r="C353" s="179" t="str">
        <f>IF(F353="--","--",IF(ISEVEN(B353)=TRUE,SUBSTITUTE(LEFT(VLOOKUP(E353,'Basisgegevens+Uitleg'!$B$19:$D$25,3,),1),0,"--"),SUBSTITUTE(LEFT(VLOOKUP(E353,'Basisgegevens+Uitleg'!$B$19:$C$25,2,),1),0,"--")))</f>
        <v>--</v>
      </c>
      <c r="D353" s="124" t="str">
        <f t="shared" si="22"/>
        <v>--</v>
      </c>
      <c r="E353" s="110" t="str">
        <f t="shared" si="23"/>
        <v>--</v>
      </c>
      <c r="F353" s="138" t="str">
        <f>IF(ROW(E353)-5&lt;='Basisgegevens+Uitleg'!$C$2,F352+1,"--")</f>
        <v>--</v>
      </c>
      <c r="G353" s="86"/>
      <c r="H353" s="82"/>
      <c r="I353" s="82"/>
      <c r="J353" s="87"/>
      <c r="K353" s="108"/>
      <c r="L353" s="18" t="str">
        <f>IF(ISERROR(VLOOKUP($F353,'Speciale dagen&amp;Activiteiten'!$A$3:$A$100,1,FALSE))=TRUE,"",VLOOKUP($F353,'Speciale dagen&amp;Activiteiten'!$A$3:$B$100,2,FALSE))</f>
        <v/>
      </c>
      <c r="M353" s="14" t="str">
        <f>IF(ISERROR(VLOOKUP(CONCATENATE(DAY($F353),"-",MONTH($F353)),Verjaardagen!$C$2:$C$101,1,FALSE))=TRUE,"",VLOOKUP(CONCATENATE(DAY($F353),"-",MONTH($F353)),Verjaardagen!$C$2:$E$101,3,FALSE))</f>
        <v/>
      </c>
      <c r="N353" s="15" t="str">
        <f>IF(ISERROR(VLOOKUP(F353,'School(vakanties)&amp;Activiteiten'!A$4:A$102,1,FALSE)=TRUE),IF(ISERROR(VLOOKUP(F353,'School(vakanties)&amp;Activiteiten'!B$4:B$102,1,FALSE)=TRUE),IF(O353&gt;0,N352,""),VLOOKUP(F353,'School(vakanties)&amp;Activiteiten'!B$4:C$102,2,FALSE)),VLOOKUP(F353,'School(vakanties)&amp;Activiteiten'!A$4:C$102,3,FALSE))</f>
        <v/>
      </c>
      <c r="O353" s="16">
        <f>IF(ISERROR(VLOOKUP(F353,'School(vakanties)&amp;Activiteiten'!A$4:A$102,1,FALSE)=TRUE),IF(AND(O352&gt;0,O352&lt;999),O352-1,0),VLOOKUP(F353,'School(vakanties)&amp;Activiteiten'!A$4:D$102,4,FALSE))</f>
        <v>0</v>
      </c>
    </row>
    <row r="354" spans="1:15" x14ac:dyDescent="0.25">
      <c r="A354" s="183" t="str">
        <f t="shared" si="20"/>
        <v>--</v>
      </c>
      <c r="B354" s="110" t="str">
        <f t="shared" si="21"/>
        <v>--</v>
      </c>
      <c r="C354" s="179" t="str">
        <f>IF(F354="--","--",IF(ISEVEN(B354)=TRUE,SUBSTITUTE(LEFT(VLOOKUP(E354,'Basisgegevens+Uitleg'!$B$19:$D$25,3,),1),0,"--"),SUBSTITUTE(LEFT(VLOOKUP(E354,'Basisgegevens+Uitleg'!$B$19:$C$25,2,),1),0,"--")))</f>
        <v>--</v>
      </c>
      <c r="D354" s="124" t="str">
        <f t="shared" si="22"/>
        <v>--</v>
      </c>
      <c r="E354" s="110" t="str">
        <f t="shared" si="23"/>
        <v>--</v>
      </c>
      <c r="F354" s="138" t="str">
        <f>IF(ROW(E354)-5&lt;='Basisgegevens+Uitleg'!$C$2,F353+1,"--")</f>
        <v>--</v>
      </c>
      <c r="G354" s="86"/>
      <c r="H354" s="82"/>
      <c r="I354" s="82"/>
      <c r="J354" s="87"/>
      <c r="K354" s="108"/>
      <c r="L354" s="18" t="str">
        <f>IF(ISERROR(VLOOKUP($F354,'Speciale dagen&amp;Activiteiten'!$A$3:$A$100,1,FALSE))=TRUE,"",VLOOKUP($F354,'Speciale dagen&amp;Activiteiten'!$A$3:$B$100,2,FALSE))</f>
        <v/>
      </c>
      <c r="M354" s="14" t="str">
        <f>IF(ISERROR(VLOOKUP(CONCATENATE(DAY($F354),"-",MONTH($F354)),Verjaardagen!$C$2:$C$101,1,FALSE))=TRUE,"",VLOOKUP(CONCATENATE(DAY($F354),"-",MONTH($F354)),Verjaardagen!$C$2:$E$101,3,FALSE))</f>
        <v/>
      </c>
      <c r="N354" s="15" t="str">
        <f>IF(ISERROR(VLOOKUP(F354,'School(vakanties)&amp;Activiteiten'!A$4:A$102,1,FALSE)=TRUE),IF(ISERROR(VLOOKUP(F354,'School(vakanties)&amp;Activiteiten'!B$4:B$102,1,FALSE)=TRUE),IF(O354&gt;0,N353,""),VLOOKUP(F354,'School(vakanties)&amp;Activiteiten'!B$4:C$102,2,FALSE)),VLOOKUP(F354,'School(vakanties)&amp;Activiteiten'!A$4:C$102,3,FALSE))</f>
        <v/>
      </c>
      <c r="O354" s="16">
        <f>IF(ISERROR(VLOOKUP(F354,'School(vakanties)&amp;Activiteiten'!A$4:A$102,1,FALSE)=TRUE),IF(AND(O353&gt;0,O353&lt;999),O353-1,0),VLOOKUP(F354,'School(vakanties)&amp;Activiteiten'!A$4:D$102,4,FALSE))</f>
        <v>0</v>
      </c>
    </row>
    <row r="355" spans="1:15" x14ac:dyDescent="0.25">
      <c r="A355" s="183" t="str">
        <f t="shared" si="20"/>
        <v>--</v>
      </c>
      <c r="B355" s="110" t="str">
        <f t="shared" si="21"/>
        <v>--</v>
      </c>
      <c r="C355" s="179" t="str">
        <f>IF(F355="--","--",IF(ISEVEN(B355)=TRUE,SUBSTITUTE(LEFT(VLOOKUP(E355,'Basisgegevens+Uitleg'!$B$19:$D$25,3,),1),0,"--"),SUBSTITUTE(LEFT(VLOOKUP(E355,'Basisgegevens+Uitleg'!$B$19:$C$25,2,),1),0,"--")))</f>
        <v>--</v>
      </c>
      <c r="D355" s="124" t="str">
        <f t="shared" si="22"/>
        <v>--</v>
      </c>
      <c r="E355" s="110" t="str">
        <f t="shared" si="23"/>
        <v>--</v>
      </c>
      <c r="F355" s="138" t="str">
        <f>IF(ROW(E355)-5&lt;='Basisgegevens+Uitleg'!$C$2,F354+1,"--")</f>
        <v>--</v>
      </c>
      <c r="G355" s="86"/>
      <c r="H355" s="82"/>
      <c r="I355" s="82"/>
      <c r="J355" s="87"/>
      <c r="K355" s="108"/>
      <c r="L355" s="18" t="str">
        <f>IF(ISERROR(VLOOKUP($F355,'Speciale dagen&amp;Activiteiten'!$A$3:$A$100,1,FALSE))=TRUE,"",VLOOKUP($F355,'Speciale dagen&amp;Activiteiten'!$A$3:$B$100,2,FALSE))</f>
        <v/>
      </c>
      <c r="M355" s="14" t="str">
        <f>IF(ISERROR(VLOOKUP(CONCATENATE(DAY($F355),"-",MONTH($F355)),Verjaardagen!$C$2:$C$101,1,FALSE))=TRUE,"",VLOOKUP(CONCATENATE(DAY($F355),"-",MONTH($F355)),Verjaardagen!$C$2:$E$101,3,FALSE))</f>
        <v/>
      </c>
      <c r="N355" s="15" t="str">
        <f>IF(ISERROR(VLOOKUP(F355,'School(vakanties)&amp;Activiteiten'!A$4:A$102,1,FALSE)=TRUE),IF(ISERROR(VLOOKUP(F355,'School(vakanties)&amp;Activiteiten'!B$4:B$102,1,FALSE)=TRUE),IF(O355&gt;0,N354,""),VLOOKUP(F355,'School(vakanties)&amp;Activiteiten'!B$4:C$102,2,FALSE)),VLOOKUP(F355,'School(vakanties)&amp;Activiteiten'!A$4:C$102,3,FALSE))</f>
        <v/>
      </c>
      <c r="O355" s="16">
        <f>IF(ISERROR(VLOOKUP(F355,'School(vakanties)&amp;Activiteiten'!A$4:A$102,1,FALSE)=TRUE),IF(AND(O354&gt;0,O354&lt;999),O354-1,0),VLOOKUP(F355,'School(vakanties)&amp;Activiteiten'!A$4:D$102,4,FALSE))</f>
        <v>0</v>
      </c>
    </row>
    <row r="356" spans="1:15" x14ac:dyDescent="0.25">
      <c r="A356" s="183" t="str">
        <f t="shared" si="20"/>
        <v>--</v>
      </c>
      <c r="B356" s="110" t="str">
        <f t="shared" si="21"/>
        <v>--</v>
      </c>
      <c r="C356" s="179" t="str">
        <f>IF(F356="--","--",IF(ISEVEN(B356)=TRUE,SUBSTITUTE(LEFT(VLOOKUP(E356,'Basisgegevens+Uitleg'!$B$19:$D$25,3,),1),0,"--"),SUBSTITUTE(LEFT(VLOOKUP(E356,'Basisgegevens+Uitleg'!$B$19:$C$25,2,),1),0,"--")))</f>
        <v>--</v>
      </c>
      <c r="D356" s="124" t="str">
        <f t="shared" si="22"/>
        <v>--</v>
      </c>
      <c r="E356" s="110" t="str">
        <f t="shared" si="23"/>
        <v>--</v>
      </c>
      <c r="F356" s="138" t="str">
        <f>IF(ROW(E356)-5&lt;='Basisgegevens+Uitleg'!$C$2,F355+1,"--")</f>
        <v>--</v>
      </c>
      <c r="G356" s="86"/>
      <c r="H356" s="82"/>
      <c r="I356" s="82"/>
      <c r="J356" s="87"/>
      <c r="K356" s="108"/>
      <c r="L356" s="18" t="str">
        <f>IF(ISERROR(VLOOKUP($F356,'Speciale dagen&amp;Activiteiten'!$A$3:$A$100,1,FALSE))=TRUE,"",VLOOKUP($F356,'Speciale dagen&amp;Activiteiten'!$A$3:$B$100,2,FALSE))</f>
        <v/>
      </c>
      <c r="M356" s="14" t="str">
        <f>IF(ISERROR(VLOOKUP(CONCATENATE(DAY($F356),"-",MONTH($F356)),Verjaardagen!$C$2:$C$101,1,FALSE))=TRUE,"",VLOOKUP(CONCATENATE(DAY($F356),"-",MONTH($F356)),Verjaardagen!$C$2:$E$101,3,FALSE))</f>
        <v/>
      </c>
      <c r="N356" s="15" t="str">
        <f>IF(ISERROR(VLOOKUP(F356,'School(vakanties)&amp;Activiteiten'!A$4:A$102,1,FALSE)=TRUE),IF(ISERROR(VLOOKUP(F356,'School(vakanties)&amp;Activiteiten'!B$4:B$102,1,FALSE)=TRUE),IF(O356&gt;0,N355,""),VLOOKUP(F356,'School(vakanties)&amp;Activiteiten'!B$4:C$102,2,FALSE)),VLOOKUP(F356,'School(vakanties)&amp;Activiteiten'!A$4:C$102,3,FALSE))</f>
        <v/>
      </c>
      <c r="O356" s="16">
        <f>IF(ISERROR(VLOOKUP(F356,'School(vakanties)&amp;Activiteiten'!A$4:A$102,1,FALSE)=TRUE),IF(AND(O355&gt;0,O355&lt;999),O355-1,0),VLOOKUP(F356,'School(vakanties)&amp;Activiteiten'!A$4:D$102,4,FALSE))</f>
        <v>0</v>
      </c>
    </row>
    <row r="357" spans="1:15" x14ac:dyDescent="0.25">
      <c r="A357" s="183" t="str">
        <f t="shared" si="20"/>
        <v>--</v>
      </c>
      <c r="B357" s="110" t="str">
        <f t="shared" si="21"/>
        <v>--</v>
      </c>
      <c r="C357" s="179" t="str">
        <f>IF(F357="--","--",IF(ISEVEN(B357)=TRUE,SUBSTITUTE(LEFT(VLOOKUP(E357,'Basisgegevens+Uitleg'!$B$19:$D$25,3,),1),0,"--"),SUBSTITUTE(LEFT(VLOOKUP(E357,'Basisgegevens+Uitleg'!$B$19:$C$25,2,),1),0,"--")))</f>
        <v>--</v>
      </c>
      <c r="D357" s="124" t="str">
        <f t="shared" si="22"/>
        <v>--</v>
      </c>
      <c r="E357" s="110" t="str">
        <f t="shared" si="23"/>
        <v>--</v>
      </c>
      <c r="F357" s="138" t="str">
        <f>IF(ROW(E357)-5&lt;='Basisgegevens+Uitleg'!$C$2,F356+1,"--")</f>
        <v>--</v>
      </c>
      <c r="G357" s="86"/>
      <c r="H357" s="82"/>
      <c r="I357" s="82"/>
      <c r="J357" s="87"/>
      <c r="K357" s="108"/>
      <c r="L357" s="18" t="str">
        <f>IF(ISERROR(VLOOKUP($F357,'Speciale dagen&amp;Activiteiten'!$A$3:$A$100,1,FALSE))=TRUE,"",VLOOKUP($F357,'Speciale dagen&amp;Activiteiten'!$A$3:$B$100,2,FALSE))</f>
        <v/>
      </c>
      <c r="M357" s="14" t="str">
        <f>IF(ISERROR(VLOOKUP(CONCATENATE(DAY($F357),"-",MONTH($F357)),Verjaardagen!$C$2:$C$101,1,FALSE))=TRUE,"",VLOOKUP(CONCATENATE(DAY($F357),"-",MONTH($F357)),Verjaardagen!$C$2:$E$101,3,FALSE))</f>
        <v/>
      </c>
      <c r="N357" s="15" t="str">
        <f>IF(ISERROR(VLOOKUP(F357,'School(vakanties)&amp;Activiteiten'!A$4:A$102,1,FALSE)=TRUE),IF(ISERROR(VLOOKUP(F357,'School(vakanties)&amp;Activiteiten'!B$4:B$102,1,FALSE)=TRUE),IF(O357&gt;0,N356,""),VLOOKUP(F357,'School(vakanties)&amp;Activiteiten'!B$4:C$102,2,FALSE)),VLOOKUP(F357,'School(vakanties)&amp;Activiteiten'!A$4:C$102,3,FALSE))</f>
        <v/>
      </c>
      <c r="O357" s="16">
        <f>IF(ISERROR(VLOOKUP(F357,'School(vakanties)&amp;Activiteiten'!A$4:A$102,1,FALSE)=TRUE),IF(AND(O356&gt;0,O356&lt;999),O356-1,0),VLOOKUP(F357,'School(vakanties)&amp;Activiteiten'!A$4:D$102,4,FALSE))</f>
        <v>0</v>
      </c>
    </row>
    <row r="358" spans="1:15" x14ac:dyDescent="0.25">
      <c r="A358" s="183" t="str">
        <f t="shared" si="20"/>
        <v>--</v>
      </c>
      <c r="B358" s="110" t="str">
        <f t="shared" si="21"/>
        <v>--</v>
      </c>
      <c r="C358" s="179" t="str">
        <f>IF(F358="--","--",IF(ISEVEN(B358)=TRUE,SUBSTITUTE(LEFT(VLOOKUP(E358,'Basisgegevens+Uitleg'!$B$19:$D$25,3,),1),0,"--"),SUBSTITUTE(LEFT(VLOOKUP(E358,'Basisgegevens+Uitleg'!$B$19:$C$25,2,),1),0,"--")))</f>
        <v>--</v>
      </c>
      <c r="D358" s="124" t="str">
        <f t="shared" si="22"/>
        <v>--</v>
      </c>
      <c r="E358" s="110" t="str">
        <f t="shared" si="23"/>
        <v>--</v>
      </c>
      <c r="F358" s="138" t="str">
        <f>IF(ROW(E358)-5&lt;='Basisgegevens+Uitleg'!$C$2,F357+1,"--")</f>
        <v>--</v>
      </c>
      <c r="G358" s="86"/>
      <c r="H358" s="82"/>
      <c r="I358" s="82"/>
      <c r="J358" s="87"/>
      <c r="K358" s="108"/>
      <c r="L358" s="18" t="str">
        <f>IF(ISERROR(VLOOKUP($F358,'Speciale dagen&amp;Activiteiten'!$A$3:$A$100,1,FALSE))=TRUE,"",VLOOKUP($F358,'Speciale dagen&amp;Activiteiten'!$A$3:$B$100,2,FALSE))</f>
        <v/>
      </c>
      <c r="M358" s="14" t="str">
        <f>IF(ISERROR(VLOOKUP(CONCATENATE(DAY($F358),"-",MONTH($F358)),Verjaardagen!$C$2:$C$101,1,FALSE))=TRUE,"",VLOOKUP(CONCATENATE(DAY($F358),"-",MONTH($F358)),Verjaardagen!$C$2:$E$101,3,FALSE))</f>
        <v/>
      </c>
      <c r="N358" s="15" t="str">
        <f>IF(ISERROR(VLOOKUP(F358,'School(vakanties)&amp;Activiteiten'!A$4:A$102,1,FALSE)=TRUE),IF(ISERROR(VLOOKUP(F358,'School(vakanties)&amp;Activiteiten'!B$4:B$102,1,FALSE)=TRUE),IF(O358&gt;0,N357,""),VLOOKUP(F358,'School(vakanties)&amp;Activiteiten'!B$4:C$102,2,FALSE)),VLOOKUP(F358,'School(vakanties)&amp;Activiteiten'!A$4:C$102,3,FALSE))</f>
        <v/>
      </c>
      <c r="O358" s="16">
        <f>IF(ISERROR(VLOOKUP(F358,'School(vakanties)&amp;Activiteiten'!A$4:A$102,1,FALSE)=TRUE),IF(AND(O357&gt;0,O357&lt;999),O357-1,0),VLOOKUP(F358,'School(vakanties)&amp;Activiteiten'!A$4:D$102,4,FALSE))</f>
        <v>0</v>
      </c>
    </row>
    <row r="359" spans="1:15" x14ac:dyDescent="0.25">
      <c r="A359" s="183" t="str">
        <f t="shared" si="20"/>
        <v>--</v>
      </c>
      <c r="B359" s="110" t="str">
        <f t="shared" si="21"/>
        <v>--</v>
      </c>
      <c r="C359" s="179" t="str">
        <f>IF(F359="--","--",IF(ISEVEN(B359)=TRUE,SUBSTITUTE(LEFT(VLOOKUP(E359,'Basisgegevens+Uitleg'!$B$19:$D$25,3,),1),0,"--"),SUBSTITUTE(LEFT(VLOOKUP(E359,'Basisgegevens+Uitleg'!$B$19:$C$25,2,),1),0,"--")))</f>
        <v>--</v>
      </c>
      <c r="D359" s="124" t="str">
        <f t="shared" si="22"/>
        <v>--</v>
      </c>
      <c r="E359" s="110" t="str">
        <f t="shared" si="23"/>
        <v>--</v>
      </c>
      <c r="F359" s="138" t="str">
        <f>IF(ROW(E359)-5&lt;='Basisgegevens+Uitleg'!$C$2,F358+1,"--")</f>
        <v>--</v>
      </c>
      <c r="G359" s="86"/>
      <c r="H359" s="82"/>
      <c r="I359" s="82"/>
      <c r="J359" s="87"/>
      <c r="K359" s="108"/>
      <c r="L359" s="18" t="str">
        <f>IF(ISERROR(VLOOKUP($F359,'Speciale dagen&amp;Activiteiten'!$A$3:$A$100,1,FALSE))=TRUE,"",VLOOKUP($F359,'Speciale dagen&amp;Activiteiten'!$A$3:$B$100,2,FALSE))</f>
        <v/>
      </c>
      <c r="M359" s="14" t="str">
        <f>IF(ISERROR(VLOOKUP(CONCATENATE(DAY($F359),"-",MONTH($F359)),Verjaardagen!$C$2:$C$101,1,FALSE))=TRUE,"",VLOOKUP(CONCATENATE(DAY($F359),"-",MONTH($F359)),Verjaardagen!$C$2:$E$101,3,FALSE))</f>
        <v/>
      </c>
      <c r="N359" s="15" t="str">
        <f>IF(ISERROR(VLOOKUP(F359,'School(vakanties)&amp;Activiteiten'!A$4:A$102,1,FALSE)=TRUE),IF(ISERROR(VLOOKUP(F359,'School(vakanties)&amp;Activiteiten'!B$4:B$102,1,FALSE)=TRUE),IF(O359&gt;0,N358,""),VLOOKUP(F359,'School(vakanties)&amp;Activiteiten'!B$4:C$102,2,FALSE)),VLOOKUP(F359,'School(vakanties)&amp;Activiteiten'!A$4:C$102,3,FALSE))</f>
        <v/>
      </c>
      <c r="O359" s="16">
        <f>IF(ISERROR(VLOOKUP(F359,'School(vakanties)&amp;Activiteiten'!A$4:A$102,1,FALSE)=TRUE),IF(AND(O358&gt;0,O358&lt;999),O358-1,0),VLOOKUP(F359,'School(vakanties)&amp;Activiteiten'!A$4:D$102,4,FALSE))</f>
        <v>0</v>
      </c>
    </row>
    <row r="360" spans="1:15" x14ac:dyDescent="0.25">
      <c r="A360" s="183" t="str">
        <f t="shared" si="20"/>
        <v>--</v>
      </c>
      <c r="B360" s="110" t="str">
        <f t="shared" si="21"/>
        <v>--</v>
      </c>
      <c r="C360" s="179" t="str">
        <f>IF(F360="--","--",IF(ISEVEN(B360)=TRUE,SUBSTITUTE(LEFT(VLOOKUP(E360,'Basisgegevens+Uitleg'!$B$19:$D$25,3,),1),0,"--"),SUBSTITUTE(LEFT(VLOOKUP(E360,'Basisgegevens+Uitleg'!$B$19:$C$25,2,),1),0,"--")))</f>
        <v>--</v>
      </c>
      <c r="D360" s="124" t="str">
        <f t="shared" si="22"/>
        <v>--</v>
      </c>
      <c r="E360" s="110" t="str">
        <f t="shared" si="23"/>
        <v>--</v>
      </c>
      <c r="F360" s="138" t="str">
        <f>IF(ROW(E360)-5&lt;='Basisgegevens+Uitleg'!$C$2,F359+1,"--")</f>
        <v>--</v>
      </c>
      <c r="G360" s="86"/>
      <c r="H360" s="82"/>
      <c r="I360" s="82"/>
      <c r="J360" s="87"/>
      <c r="K360" s="108"/>
      <c r="L360" s="18" t="str">
        <f>IF(ISERROR(VLOOKUP($F360,'Speciale dagen&amp;Activiteiten'!$A$3:$A$100,1,FALSE))=TRUE,"",VLOOKUP($F360,'Speciale dagen&amp;Activiteiten'!$A$3:$B$100,2,FALSE))</f>
        <v/>
      </c>
      <c r="M360" s="14" t="str">
        <f>IF(ISERROR(VLOOKUP(CONCATENATE(DAY($F360),"-",MONTH($F360)),Verjaardagen!$C$2:$C$101,1,FALSE))=TRUE,"",VLOOKUP(CONCATENATE(DAY($F360),"-",MONTH($F360)),Verjaardagen!$C$2:$E$101,3,FALSE))</f>
        <v/>
      </c>
      <c r="N360" s="15" t="str">
        <f>IF(ISERROR(VLOOKUP(F360,'School(vakanties)&amp;Activiteiten'!A$4:A$102,1,FALSE)=TRUE),IF(ISERROR(VLOOKUP(F360,'School(vakanties)&amp;Activiteiten'!B$4:B$102,1,FALSE)=TRUE),IF(O360&gt;0,N359,""),VLOOKUP(F360,'School(vakanties)&amp;Activiteiten'!B$4:C$102,2,FALSE)),VLOOKUP(F360,'School(vakanties)&amp;Activiteiten'!A$4:C$102,3,FALSE))</f>
        <v/>
      </c>
      <c r="O360" s="16">
        <f>IF(ISERROR(VLOOKUP(F360,'School(vakanties)&amp;Activiteiten'!A$4:A$102,1,FALSE)=TRUE),IF(AND(O359&gt;0,O359&lt;999),O359-1,0),VLOOKUP(F360,'School(vakanties)&amp;Activiteiten'!A$4:D$102,4,FALSE))</f>
        <v>0</v>
      </c>
    </row>
    <row r="361" spans="1:15" x14ac:dyDescent="0.25">
      <c r="A361" s="183" t="str">
        <f t="shared" si="20"/>
        <v>--</v>
      </c>
      <c r="B361" s="110" t="str">
        <f t="shared" si="21"/>
        <v>--</v>
      </c>
      <c r="C361" s="179" t="str">
        <f>IF(F361="--","--",IF(ISEVEN(B361)=TRUE,SUBSTITUTE(LEFT(VLOOKUP(E361,'Basisgegevens+Uitleg'!$B$19:$D$25,3,),1),0,"--"),SUBSTITUTE(LEFT(VLOOKUP(E361,'Basisgegevens+Uitleg'!$B$19:$C$25,2,),1),0,"--")))</f>
        <v>--</v>
      </c>
      <c r="D361" s="124" t="str">
        <f t="shared" si="22"/>
        <v>--</v>
      </c>
      <c r="E361" s="110" t="str">
        <f t="shared" si="23"/>
        <v>--</v>
      </c>
      <c r="F361" s="138" t="str">
        <f>IF(ROW(E361)-5&lt;='Basisgegevens+Uitleg'!$C$2,F360+1,"--")</f>
        <v>--</v>
      </c>
      <c r="G361" s="86"/>
      <c r="H361" s="82"/>
      <c r="I361" s="82"/>
      <c r="J361" s="87"/>
      <c r="K361" s="108"/>
      <c r="L361" s="18" t="str">
        <f>IF(ISERROR(VLOOKUP($F361,'Speciale dagen&amp;Activiteiten'!$A$3:$A$100,1,FALSE))=TRUE,"",VLOOKUP($F361,'Speciale dagen&amp;Activiteiten'!$A$3:$B$100,2,FALSE))</f>
        <v/>
      </c>
      <c r="M361" s="14" t="str">
        <f>IF(ISERROR(VLOOKUP(CONCATENATE(DAY($F361),"-",MONTH($F361)),Verjaardagen!$C$2:$C$101,1,FALSE))=TRUE,"",VLOOKUP(CONCATENATE(DAY($F361),"-",MONTH($F361)),Verjaardagen!$C$2:$E$101,3,FALSE))</f>
        <v/>
      </c>
      <c r="N361" s="15" t="str">
        <f>IF(ISERROR(VLOOKUP(F361,'School(vakanties)&amp;Activiteiten'!A$4:A$102,1,FALSE)=TRUE),IF(ISERROR(VLOOKUP(F361,'School(vakanties)&amp;Activiteiten'!B$4:B$102,1,FALSE)=TRUE),IF(O361&gt;0,N360,""),VLOOKUP(F361,'School(vakanties)&amp;Activiteiten'!B$4:C$102,2,FALSE)),VLOOKUP(F361,'School(vakanties)&amp;Activiteiten'!A$4:C$102,3,FALSE))</f>
        <v/>
      </c>
      <c r="O361" s="16">
        <f>IF(ISERROR(VLOOKUP(F361,'School(vakanties)&amp;Activiteiten'!A$4:A$102,1,FALSE)=TRUE),IF(AND(O360&gt;0,O360&lt;999),O360-1,0),VLOOKUP(F361,'School(vakanties)&amp;Activiteiten'!A$4:D$102,4,FALSE))</f>
        <v>0</v>
      </c>
    </row>
    <row r="362" spans="1:15" x14ac:dyDescent="0.25">
      <c r="A362" s="183" t="str">
        <f t="shared" si="20"/>
        <v>--</v>
      </c>
      <c r="B362" s="110" t="str">
        <f t="shared" si="21"/>
        <v>--</v>
      </c>
      <c r="C362" s="179" t="str">
        <f>IF(F362="--","--",IF(ISEVEN(B362)=TRUE,SUBSTITUTE(LEFT(VLOOKUP(E362,'Basisgegevens+Uitleg'!$B$19:$D$25,3,),1),0,"--"),SUBSTITUTE(LEFT(VLOOKUP(E362,'Basisgegevens+Uitleg'!$B$19:$C$25,2,),1),0,"--")))</f>
        <v>--</v>
      </c>
      <c r="D362" s="124" t="str">
        <f t="shared" si="22"/>
        <v>--</v>
      </c>
      <c r="E362" s="110" t="str">
        <f t="shared" si="23"/>
        <v>--</v>
      </c>
      <c r="F362" s="138" t="str">
        <f>IF(ROW(E362)-5&lt;='Basisgegevens+Uitleg'!$C$2,F361+1,"--")</f>
        <v>--</v>
      </c>
      <c r="G362" s="86"/>
      <c r="H362" s="82"/>
      <c r="I362" s="82"/>
      <c r="J362" s="87"/>
      <c r="K362" s="108"/>
      <c r="L362" s="18" t="str">
        <f>IF(ISERROR(VLOOKUP($F362,'Speciale dagen&amp;Activiteiten'!$A$3:$A$100,1,FALSE))=TRUE,"",VLOOKUP($F362,'Speciale dagen&amp;Activiteiten'!$A$3:$B$100,2,FALSE))</f>
        <v/>
      </c>
      <c r="M362" s="14" t="str">
        <f>IF(ISERROR(VLOOKUP(CONCATENATE(DAY($F362),"-",MONTH($F362)),Verjaardagen!$C$2:$C$101,1,FALSE))=TRUE,"",VLOOKUP(CONCATENATE(DAY($F362),"-",MONTH($F362)),Verjaardagen!$C$2:$E$101,3,FALSE))</f>
        <v/>
      </c>
      <c r="N362" s="15" t="str">
        <f>IF(ISERROR(VLOOKUP(F362,'School(vakanties)&amp;Activiteiten'!A$4:A$102,1,FALSE)=TRUE),IF(ISERROR(VLOOKUP(F362,'School(vakanties)&amp;Activiteiten'!B$4:B$102,1,FALSE)=TRUE),IF(O362&gt;0,N361,""),VLOOKUP(F362,'School(vakanties)&amp;Activiteiten'!B$4:C$102,2,FALSE)),VLOOKUP(F362,'School(vakanties)&amp;Activiteiten'!A$4:C$102,3,FALSE))</f>
        <v/>
      </c>
      <c r="O362" s="16">
        <f>IF(ISERROR(VLOOKUP(F362,'School(vakanties)&amp;Activiteiten'!A$4:A$102,1,FALSE)=TRUE),IF(AND(O361&gt;0,O361&lt;999),O361-1,0),VLOOKUP(F362,'School(vakanties)&amp;Activiteiten'!A$4:D$102,4,FALSE))</f>
        <v>0</v>
      </c>
    </row>
    <row r="363" spans="1:15" x14ac:dyDescent="0.25">
      <c r="A363" s="183" t="str">
        <f t="shared" si="20"/>
        <v>--</v>
      </c>
      <c r="B363" s="110" t="str">
        <f t="shared" si="21"/>
        <v>--</v>
      </c>
      <c r="C363" s="179" t="str">
        <f>IF(F363="--","--",IF(ISEVEN(B363)=TRUE,SUBSTITUTE(LEFT(VLOOKUP(E363,'Basisgegevens+Uitleg'!$B$19:$D$25,3,),1),0,"--"),SUBSTITUTE(LEFT(VLOOKUP(E363,'Basisgegevens+Uitleg'!$B$19:$C$25,2,),1),0,"--")))</f>
        <v>--</v>
      </c>
      <c r="D363" s="124" t="str">
        <f t="shared" si="22"/>
        <v>--</v>
      </c>
      <c r="E363" s="110" t="str">
        <f t="shared" si="23"/>
        <v>--</v>
      </c>
      <c r="F363" s="138" t="str">
        <f>IF(ROW(E363)-5&lt;='Basisgegevens+Uitleg'!$C$2,F362+1,"--")</f>
        <v>--</v>
      </c>
      <c r="G363" s="86"/>
      <c r="H363" s="82"/>
      <c r="I363" s="82"/>
      <c r="J363" s="87"/>
      <c r="K363" s="108"/>
      <c r="L363" s="18" t="str">
        <f>IF(ISERROR(VLOOKUP($F363,'Speciale dagen&amp;Activiteiten'!$A$3:$A$100,1,FALSE))=TRUE,"",VLOOKUP($F363,'Speciale dagen&amp;Activiteiten'!$A$3:$B$100,2,FALSE))</f>
        <v/>
      </c>
      <c r="M363" s="14" t="str">
        <f>IF(ISERROR(VLOOKUP(CONCATENATE(DAY($F363),"-",MONTH($F363)),Verjaardagen!$C$2:$C$101,1,FALSE))=TRUE,"",VLOOKUP(CONCATENATE(DAY($F363),"-",MONTH($F363)),Verjaardagen!$C$2:$E$101,3,FALSE))</f>
        <v/>
      </c>
      <c r="N363" s="15" t="str">
        <f>IF(ISERROR(VLOOKUP(F363,'School(vakanties)&amp;Activiteiten'!A$4:A$102,1,FALSE)=TRUE),IF(ISERROR(VLOOKUP(F363,'School(vakanties)&amp;Activiteiten'!B$4:B$102,1,FALSE)=TRUE),IF(O363&gt;0,N362,""),VLOOKUP(F363,'School(vakanties)&amp;Activiteiten'!B$4:C$102,2,FALSE)),VLOOKUP(F363,'School(vakanties)&amp;Activiteiten'!A$4:C$102,3,FALSE))</f>
        <v/>
      </c>
      <c r="O363" s="16">
        <f>IF(ISERROR(VLOOKUP(F363,'School(vakanties)&amp;Activiteiten'!A$4:A$102,1,FALSE)=TRUE),IF(AND(O362&gt;0,O362&lt;999),O362-1,0),VLOOKUP(F363,'School(vakanties)&amp;Activiteiten'!A$4:D$102,4,FALSE))</f>
        <v>0</v>
      </c>
    </row>
    <row r="364" spans="1:15" x14ac:dyDescent="0.25">
      <c r="A364" s="183" t="str">
        <f t="shared" si="20"/>
        <v>--</v>
      </c>
      <c r="B364" s="110" t="str">
        <f t="shared" si="21"/>
        <v>--</v>
      </c>
      <c r="C364" s="179" t="str">
        <f>IF(F364="--","--",IF(ISEVEN(B364)=TRUE,SUBSTITUTE(LEFT(VLOOKUP(E364,'Basisgegevens+Uitleg'!$B$19:$D$25,3,),1),0,"--"),SUBSTITUTE(LEFT(VLOOKUP(E364,'Basisgegevens+Uitleg'!$B$19:$C$25,2,),1),0,"--")))</f>
        <v>--</v>
      </c>
      <c r="D364" s="124" t="str">
        <f t="shared" si="22"/>
        <v>--</v>
      </c>
      <c r="E364" s="110" t="str">
        <f t="shared" si="23"/>
        <v>--</v>
      </c>
      <c r="F364" s="138" t="str">
        <f>IF(ROW(E364)-5&lt;='Basisgegevens+Uitleg'!$C$2,F363+1,"--")</f>
        <v>--</v>
      </c>
      <c r="G364" s="86"/>
      <c r="H364" s="82"/>
      <c r="I364" s="82"/>
      <c r="J364" s="87"/>
      <c r="K364" s="108"/>
      <c r="L364" s="18" t="str">
        <f>IF(ISERROR(VLOOKUP($F364,'Speciale dagen&amp;Activiteiten'!$A$3:$A$100,1,FALSE))=TRUE,"",VLOOKUP($F364,'Speciale dagen&amp;Activiteiten'!$A$3:$B$100,2,FALSE))</f>
        <v/>
      </c>
      <c r="M364" s="14" t="str">
        <f>IF(ISERROR(VLOOKUP(CONCATENATE(DAY($F364),"-",MONTH($F364)),Verjaardagen!$C$2:$C$101,1,FALSE))=TRUE,"",VLOOKUP(CONCATENATE(DAY($F364),"-",MONTH($F364)),Verjaardagen!$C$2:$E$101,3,FALSE))</f>
        <v/>
      </c>
      <c r="N364" s="15" t="str">
        <f>IF(ISERROR(VLOOKUP(F364,'School(vakanties)&amp;Activiteiten'!A$4:A$102,1,FALSE)=TRUE),IF(ISERROR(VLOOKUP(F364,'School(vakanties)&amp;Activiteiten'!B$4:B$102,1,FALSE)=TRUE),IF(O364&gt;0,N363,""),VLOOKUP(F364,'School(vakanties)&amp;Activiteiten'!B$4:C$102,2,FALSE)),VLOOKUP(F364,'School(vakanties)&amp;Activiteiten'!A$4:C$102,3,FALSE))</f>
        <v/>
      </c>
      <c r="O364" s="16">
        <f>IF(ISERROR(VLOOKUP(F364,'School(vakanties)&amp;Activiteiten'!A$4:A$102,1,FALSE)=TRUE),IF(AND(O363&gt;0,O363&lt;999),O363-1,0),VLOOKUP(F364,'School(vakanties)&amp;Activiteiten'!A$4:D$102,4,FALSE))</f>
        <v>0</v>
      </c>
    </row>
    <row r="365" spans="1:15" x14ac:dyDescent="0.25">
      <c r="A365" s="183" t="str">
        <f t="shared" si="20"/>
        <v>--</v>
      </c>
      <c r="B365" s="110" t="str">
        <f t="shared" si="21"/>
        <v>--</v>
      </c>
      <c r="C365" s="179" t="str">
        <f>IF(F365="--","--",IF(ISEVEN(B365)=TRUE,SUBSTITUTE(LEFT(VLOOKUP(E365,'Basisgegevens+Uitleg'!$B$19:$D$25,3,),1),0,"--"),SUBSTITUTE(LEFT(VLOOKUP(E365,'Basisgegevens+Uitleg'!$B$19:$C$25,2,),1),0,"--")))</f>
        <v>--</v>
      </c>
      <c r="D365" s="124" t="str">
        <f t="shared" si="22"/>
        <v>--</v>
      </c>
      <c r="E365" s="110" t="str">
        <f t="shared" si="23"/>
        <v>--</v>
      </c>
      <c r="F365" s="138" t="str">
        <f>IF(ROW(E365)-5&lt;='Basisgegevens+Uitleg'!$C$2,F364+1,"--")</f>
        <v>--</v>
      </c>
      <c r="G365" s="86"/>
      <c r="H365" s="82"/>
      <c r="I365" s="82"/>
      <c r="J365" s="87"/>
      <c r="K365" s="108"/>
      <c r="L365" s="18" t="str">
        <f>IF(ISERROR(VLOOKUP($F365,'Speciale dagen&amp;Activiteiten'!$A$3:$A$100,1,FALSE))=TRUE,"",VLOOKUP($F365,'Speciale dagen&amp;Activiteiten'!$A$3:$B$100,2,FALSE))</f>
        <v/>
      </c>
      <c r="M365" s="14" t="str">
        <f>IF(ISERROR(VLOOKUP(CONCATENATE(DAY($F365),"-",MONTH($F365)),Verjaardagen!$C$2:$C$101,1,FALSE))=TRUE,"",VLOOKUP(CONCATENATE(DAY($F365),"-",MONTH($F365)),Verjaardagen!$C$2:$E$101,3,FALSE))</f>
        <v/>
      </c>
      <c r="N365" s="15" t="str">
        <f>IF(ISERROR(VLOOKUP(F365,'School(vakanties)&amp;Activiteiten'!A$4:A$102,1,FALSE)=TRUE),IF(ISERROR(VLOOKUP(F365,'School(vakanties)&amp;Activiteiten'!B$4:B$102,1,FALSE)=TRUE),IF(O365&gt;0,N364,""),VLOOKUP(F365,'School(vakanties)&amp;Activiteiten'!B$4:C$102,2,FALSE)),VLOOKUP(F365,'School(vakanties)&amp;Activiteiten'!A$4:C$102,3,FALSE))</f>
        <v/>
      </c>
      <c r="O365" s="16">
        <f>IF(ISERROR(VLOOKUP(F365,'School(vakanties)&amp;Activiteiten'!A$4:A$102,1,FALSE)=TRUE),IF(AND(O364&gt;0,O364&lt;999),O364-1,0),VLOOKUP(F365,'School(vakanties)&amp;Activiteiten'!A$4:D$102,4,FALSE))</f>
        <v>0</v>
      </c>
    </row>
    <row r="366" spans="1:15" x14ac:dyDescent="0.25">
      <c r="A366" s="183" t="str">
        <f t="shared" si="20"/>
        <v>--</v>
      </c>
      <c r="B366" s="110" t="str">
        <f t="shared" si="21"/>
        <v>--</v>
      </c>
      <c r="C366" s="179" t="str">
        <f>IF(F366="--","--",IF(ISEVEN(B366)=TRUE,SUBSTITUTE(LEFT(VLOOKUP(E366,'Basisgegevens+Uitleg'!$B$19:$D$25,3,),1),0,"--"),SUBSTITUTE(LEFT(VLOOKUP(E366,'Basisgegevens+Uitleg'!$B$19:$C$25,2,),1),0,"--")))</f>
        <v>--</v>
      </c>
      <c r="D366" s="124" t="str">
        <f t="shared" si="22"/>
        <v>--</v>
      </c>
      <c r="E366" s="110" t="str">
        <f t="shared" si="23"/>
        <v>--</v>
      </c>
      <c r="F366" s="138" t="str">
        <f>IF(ROW(E366)-5&lt;='Basisgegevens+Uitleg'!$C$2,F365+1,"--")</f>
        <v>--</v>
      </c>
      <c r="G366" s="86"/>
      <c r="H366" s="82"/>
      <c r="I366" s="82"/>
      <c r="J366" s="87"/>
      <c r="K366" s="108"/>
      <c r="L366" s="18" t="str">
        <f>IF(ISERROR(VLOOKUP($F366,'Speciale dagen&amp;Activiteiten'!$A$3:$A$100,1,FALSE))=TRUE,"",VLOOKUP($F366,'Speciale dagen&amp;Activiteiten'!$A$3:$B$100,2,FALSE))</f>
        <v/>
      </c>
      <c r="M366" s="14" t="str">
        <f>IF(ISERROR(VLOOKUP(CONCATENATE(DAY($F366),"-",MONTH($F366)),Verjaardagen!$C$2:$C$101,1,FALSE))=TRUE,"",VLOOKUP(CONCATENATE(DAY($F366),"-",MONTH($F366)),Verjaardagen!$C$2:$E$101,3,FALSE))</f>
        <v/>
      </c>
      <c r="N366" s="15" t="str">
        <f>IF(ISERROR(VLOOKUP(F366,'School(vakanties)&amp;Activiteiten'!A$4:A$102,1,FALSE)=TRUE),IF(ISERROR(VLOOKUP(F366,'School(vakanties)&amp;Activiteiten'!B$4:B$102,1,FALSE)=TRUE),IF(O366&gt;0,N365,""),VLOOKUP(F366,'School(vakanties)&amp;Activiteiten'!B$4:C$102,2,FALSE)),VLOOKUP(F366,'School(vakanties)&amp;Activiteiten'!A$4:C$102,3,FALSE))</f>
        <v/>
      </c>
      <c r="O366" s="16">
        <f>IF(ISERROR(VLOOKUP(F366,'School(vakanties)&amp;Activiteiten'!A$4:A$102,1,FALSE)=TRUE),IF(AND(O365&gt;0,O365&lt;999),O365-1,0),VLOOKUP(F366,'School(vakanties)&amp;Activiteiten'!A$4:D$102,4,FALSE))</f>
        <v>0</v>
      </c>
    </row>
    <row r="367" spans="1:15" x14ac:dyDescent="0.25">
      <c r="A367" s="183" t="str">
        <f t="shared" si="20"/>
        <v>--</v>
      </c>
      <c r="B367" s="110" t="str">
        <f t="shared" si="21"/>
        <v>--</v>
      </c>
      <c r="C367" s="179" t="str">
        <f>IF(F367="--","--",IF(ISEVEN(B367)=TRUE,SUBSTITUTE(LEFT(VLOOKUP(E367,'Basisgegevens+Uitleg'!$B$19:$D$25,3,),1),0,"--"),SUBSTITUTE(LEFT(VLOOKUP(E367,'Basisgegevens+Uitleg'!$B$19:$C$25,2,),1),0,"--")))</f>
        <v>--</v>
      </c>
      <c r="D367" s="124" t="str">
        <f t="shared" si="22"/>
        <v>--</v>
      </c>
      <c r="E367" s="110" t="str">
        <f t="shared" si="23"/>
        <v>--</v>
      </c>
      <c r="F367" s="138" t="str">
        <f>IF(ROW(E367)-5&lt;='Basisgegevens+Uitleg'!$C$2,F366+1,"--")</f>
        <v>--</v>
      </c>
      <c r="G367" s="86"/>
      <c r="H367" s="82"/>
      <c r="I367" s="82"/>
      <c r="J367" s="87"/>
      <c r="K367" s="108"/>
      <c r="L367" s="18" t="str">
        <f>IF(ISERROR(VLOOKUP($F367,'Speciale dagen&amp;Activiteiten'!$A$3:$A$100,1,FALSE))=TRUE,"",VLOOKUP($F367,'Speciale dagen&amp;Activiteiten'!$A$3:$B$100,2,FALSE))</f>
        <v/>
      </c>
      <c r="M367" s="14" t="str">
        <f>IF(ISERROR(VLOOKUP(CONCATENATE(DAY($F367),"-",MONTH($F367)),Verjaardagen!$C$2:$C$101,1,FALSE))=TRUE,"",VLOOKUP(CONCATENATE(DAY($F367),"-",MONTH($F367)),Verjaardagen!$C$2:$E$101,3,FALSE))</f>
        <v/>
      </c>
      <c r="N367" s="15" t="str">
        <f>IF(ISERROR(VLOOKUP(F367,'School(vakanties)&amp;Activiteiten'!A$4:A$102,1,FALSE)=TRUE),IF(ISERROR(VLOOKUP(F367,'School(vakanties)&amp;Activiteiten'!B$4:B$102,1,FALSE)=TRUE),IF(O367&gt;0,N366,""),VLOOKUP(F367,'School(vakanties)&amp;Activiteiten'!B$4:C$102,2,FALSE)),VLOOKUP(F367,'School(vakanties)&amp;Activiteiten'!A$4:C$102,3,FALSE))</f>
        <v/>
      </c>
      <c r="O367" s="16">
        <f>IF(ISERROR(VLOOKUP(F367,'School(vakanties)&amp;Activiteiten'!A$4:A$102,1,FALSE)=TRUE),IF(AND(O366&gt;0,O366&lt;999),O366-1,0),VLOOKUP(F367,'School(vakanties)&amp;Activiteiten'!A$4:D$102,4,FALSE))</f>
        <v>0</v>
      </c>
    </row>
    <row r="368" spans="1:15" x14ac:dyDescent="0.25">
      <c r="A368" s="183" t="str">
        <f t="shared" si="20"/>
        <v>--</v>
      </c>
      <c r="B368" s="110" t="str">
        <f t="shared" si="21"/>
        <v>--</v>
      </c>
      <c r="C368" s="179" t="str">
        <f>IF(F368="--","--",IF(ISEVEN(B368)=TRUE,SUBSTITUTE(LEFT(VLOOKUP(E368,'Basisgegevens+Uitleg'!$B$19:$D$25,3,),1),0,"--"),SUBSTITUTE(LEFT(VLOOKUP(E368,'Basisgegevens+Uitleg'!$B$19:$C$25,2,),1),0,"--")))</f>
        <v>--</v>
      </c>
      <c r="D368" s="124" t="str">
        <f t="shared" si="22"/>
        <v>--</v>
      </c>
      <c r="E368" s="110" t="str">
        <f t="shared" si="23"/>
        <v>--</v>
      </c>
      <c r="F368" s="138" t="str">
        <f>IF(ROW(E368)-5&lt;='Basisgegevens+Uitleg'!$C$2,F367+1,"--")</f>
        <v>--</v>
      </c>
      <c r="G368" s="86"/>
      <c r="H368" s="82"/>
      <c r="I368" s="82"/>
      <c r="J368" s="87"/>
      <c r="K368" s="108"/>
      <c r="L368" s="18" t="str">
        <f>IF(ISERROR(VLOOKUP($F368,'Speciale dagen&amp;Activiteiten'!$A$3:$A$100,1,FALSE))=TRUE,"",VLOOKUP($F368,'Speciale dagen&amp;Activiteiten'!$A$3:$B$100,2,FALSE))</f>
        <v/>
      </c>
      <c r="M368" s="14" t="str">
        <f>IF(ISERROR(VLOOKUP(CONCATENATE(DAY($F368),"-",MONTH($F368)),Verjaardagen!$C$2:$C$101,1,FALSE))=TRUE,"",VLOOKUP(CONCATENATE(DAY($F368),"-",MONTH($F368)),Verjaardagen!$C$2:$E$101,3,FALSE))</f>
        <v/>
      </c>
      <c r="N368" s="15" t="str">
        <f>IF(ISERROR(VLOOKUP(F368,'School(vakanties)&amp;Activiteiten'!A$4:A$102,1,FALSE)=TRUE),IF(ISERROR(VLOOKUP(F368,'School(vakanties)&amp;Activiteiten'!B$4:B$102,1,FALSE)=TRUE),IF(O368&gt;0,N367,""),VLOOKUP(F368,'School(vakanties)&amp;Activiteiten'!B$4:C$102,2,FALSE)),VLOOKUP(F368,'School(vakanties)&amp;Activiteiten'!A$4:C$102,3,FALSE))</f>
        <v/>
      </c>
      <c r="O368" s="16">
        <f>IF(ISERROR(VLOOKUP(F368,'School(vakanties)&amp;Activiteiten'!A$4:A$102,1,FALSE)=TRUE),IF(AND(O367&gt;0,O367&lt;999),O367-1,0),VLOOKUP(F368,'School(vakanties)&amp;Activiteiten'!A$4:D$102,4,FALSE))</f>
        <v>0</v>
      </c>
    </row>
    <row r="369" spans="1:15" x14ac:dyDescent="0.25">
      <c r="A369" s="183" t="str">
        <f t="shared" si="20"/>
        <v>--</v>
      </c>
      <c r="B369" s="110" t="str">
        <f t="shared" si="21"/>
        <v>--</v>
      </c>
      <c r="C369" s="179" t="str">
        <f>IF(F369="--","--",IF(ISEVEN(B369)=TRUE,SUBSTITUTE(LEFT(VLOOKUP(E369,'Basisgegevens+Uitleg'!$B$19:$D$25,3,),1),0,"--"),SUBSTITUTE(LEFT(VLOOKUP(E369,'Basisgegevens+Uitleg'!$B$19:$C$25,2,),1),0,"--")))</f>
        <v>--</v>
      </c>
      <c r="D369" s="124" t="str">
        <f t="shared" si="22"/>
        <v>--</v>
      </c>
      <c r="E369" s="110" t="str">
        <f t="shared" si="23"/>
        <v>--</v>
      </c>
      <c r="F369" s="138" t="str">
        <f>IF(ROW(E369)-5&lt;='Basisgegevens+Uitleg'!$C$2,F368+1,"--")</f>
        <v>--</v>
      </c>
      <c r="G369" s="86"/>
      <c r="H369" s="82"/>
      <c r="I369" s="82"/>
      <c r="J369" s="87"/>
      <c r="K369" s="108"/>
      <c r="L369" s="18" t="str">
        <f>IF(ISERROR(VLOOKUP($F369,'Speciale dagen&amp;Activiteiten'!$A$3:$A$100,1,FALSE))=TRUE,"",VLOOKUP($F369,'Speciale dagen&amp;Activiteiten'!$A$3:$B$100,2,FALSE))</f>
        <v/>
      </c>
      <c r="M369" s="14" t="str">
        <f>IF(ISERROR(VLOOKUP(CONCATENATE(DAY($F369),"-",MONTH($F369)),Verjaardagen!$C$2:$C$101,1,FALSE))=TRUE,"",VLOOKUP(CONCATENATE(DAY($F369),"-",MONTH($F369)),Verjaardagen!$C$2:$E$101,3,FALSE))</f>
        <v/>
      </c>
      <c r="N369" s="15" t="str">
        <f>IF(ISERROR(VLOOKUP(F369,'School(vakanties)&amp;Activiteiten'!A$4:A$102,1,FALSE)=TRUE),IF(ISERROR(VLOOKUP(F369,'School(vakanties)&amp;Activiteiten'!B$4:B$102,1,FALSE)=TRUE),IF(O369&gt;0,N368,""),VLOOKUP(F369,'School(vakanties)&amp;Activiteiten'!B$4:C$102,2,FALSE)),VLOOKUP(F369,'School(vakanties)&amp;Activiteiten'!A$4:C$102,3,FALSE))</f>
        <v/>
      </c>
      <c r="O369" s="16">
        <f>IF(ISERROR(VLOOKUP(F369,'School(vakanties)&amp;Activiteiten'!A$4:A$102,1,FALSE)=TRUE),IF(AND(O368&gt;0,O368&lt;999),O368-1,0),VLOOKUP(F369,'School(vakanties)&amp;Activiteiten'!A$4:D$102,4,FALSE))</f>
        <v>0</v>
      </c>
    </row>
    <row r="370" spans="1:15" x14ac:dyDescent="0.25">
      <c r="A370" s="183" t="str">
        <f t="shared" si="20"/>
        <v>--</v>
      </c>
      <c r="B370" s="110" t="str">
        <f t="shared" si="21"/>
        <v>--</v>
      </c>
      <c r="C370" s="179" t="str">
        <f>IF(F370="--","--",IF(ISEVEN(B370)=TRUE,SUBSTITUTE(LEFT(VLOOKUP(E370,'Basisgegevens+Uitleg'!$B$19:$D$25,3,),1),0,"--"),SUBSTITUTE(LEFT(VLOOKUP(E370,'Basisgegevens+Uitleg'!$B$19:$C$25,2,),1),0,"--")))</f>
        <v>--</v>
      </c>
      <c r="D370" s="124" t="str">
        <f t="shared" si="22"/>
        <v>--</v>
      </c>
      <c r="E370" s="110" t="str">
        <f t="shared" si="23"/>
        <v>--</v>
      </c>
      <c r="F370" s="138" t="str">
        <f>IF(ROW(E370)-5&lt;='Basisgegevens+Uitleg'!$C$2,F369+1,"--")</f>
        <v>--</v>
      </c>
      <c r="G370" s="86"/>
      <c r="H370" s="82"/>
      <c r="I370" s="82"/>
      <c r="J370" s="87"/>
      <c r="K370" s="108"/>
      <c r="L370" s="18" t="str">
        <f>IF(ISERROR(VLOOKUP($F370,'Speciale dagen&amp;Activiteiten'!$A$3:$A$100,1,FALSE))=TRUE,"",VLOOKUP($F370,'Speciale dagen&amp;Activiteiten'!$A$3:$B$100,2,FALSE))</f>
        <v/>
      </c>
      <c r="M370" s="14" t="str">
        <f>IF(ISERROR(VLOOKUP(CONCATENATE(DAY($F370),"-",MONTH($F370)),Verjaardagen!$C$2:$C$101,1,FALSE))=TRUE,"",VLOOKUP(CONCATENATE(DAY($F370),"-",MONTH($F370)),Verjaardagen!$C$2:$E$101,3,FALSE))</f>
        <v/>
      </c>
      <c r="N370" s="15" t="str">
        <f>IF(ISERROR(VLOOKUP(F370,'School(vakanties)&amp;Activiteiten'!A$4:A$102,1,FALSE)=TRUE),IF(ISERROR(VLOOKUP(F370,'School(vakanties)&amp;Activiteiten'!B$4:B$102,1,FALSE)=TRUE),IF(O370&gt;0,N369,""),VLOOKUP(F370,'School(vakanties)&amp;Activiteiten'!B$4:C$102,2,FALSE)),VLOOKUP(F370,'School(vakanties)&amp;Activiteiten'!A$4:C$102,3,FALSE))</f>
        <v/>
      </c>
      <c r="O370" s="16">
        <f>IF(ISERROR(VLOOKUP(F370,'School(vakanties)&amp;Activiteiten'!A$4:A$102,1,FALSE)=TRUE),IF(AND(O369&gt;0,O369&lt;999),O369-1,0),VLOOKUP(F370,'School(vakanties)&amp;Activiteiten'!A$4:D$102,4,FALSE))</f>
        <v>0</v>
      </c>
    </row>
    <row r="371" spans="1:15" x14ac:dyDescent="0.25">
      <c r="A371" s="183" t="str">
        <f t="shared" si="20"/>
        <v>--</v>
      </c>
      <c r="B371" s="110" t="str">
        <f t="shared" si="21"/>
        <v>--</v>
      </c>
      <c r="C371" s="179" t="str">
        <f>IF(F371="--","--",IF(ISEVEN(B371)=TRUE,SUBSTITUTE(LEFT(VLOOKUP(E371,'Basisgegevens+Uitleg'!$B$19:$D$25,3,),1),0,"--"),SUBSTITUTE(LEFT(VLOOKUP(E371,'Basisgegevens+Uitleg'!$B$19:$C$25,2,),1),0,"--")))</f>
        <v>--</v>
      </c>
      <c r="D371" s="124" t="str">
        <f t="shared" si="22"/>
        <v>--</v>
      </c>
      <c r="E371" s="110" t="str">
        <f t="shared" si="23"/>
        <v>--</v>
      </c>
      <c r="F371" s="138" t="str">
        <f>IF(ROW(E371)-5&lt;='Basisgegevens+Uitleg'!$C$2,F370+1,"--")</f>
        <v>--</v>
      </c>
      <c r="G371" s="86"/>
      <c r="H371" s="82"/>
      <c r="I371" s="82"/>
      <c r="J371" s="87"/>
      <c r="K371" s="108"/>
      <c r="L371" s="18" t="str">
        <f>IF(ISERROR(VLOOKUP($F371,'Speciale dagen&amp;Activiteiten'!$A$3:$A$100,1,FALSE))=TRUE,"",VLOOKUP($F371,'Speciale dagen&amp;Activiteiten'!$A$3:$B$100,2,FALSE))</f>
        <v/>
      </c>
      <c r="M371" s="14" t="str">
        <f>IF(ISERROR(VLOOKUP(CONCATENATE(DAY($F371),"-",MONTH($F371)),Verjaardagen!$C$2:$C$101,1,FALSE))=TRUE,"",VLOOKUP(CONCATENATE(DAY($F371),"-",MONTH($F371)),Verjaardagen!$C$2:$E$101,3,FALSE))</f>
        <v/>
      </c>
      <c r="N371" s="15" t="str">
        <f>IF(ISERROR(VLOOKUP(F371,'School(vakanties)&amp;Activiteiten'!A$4:A$102,1,FALSE)=TRUE),IF(ISERROR(VLOOKUP(F371,'School(vakanties)&amp;Activiteiten'!B$4:B$102,1,FALSE)=TRUE),IF(O371&gt;0,N370,""),VLOOKUP(F371,'School(vakanties)&amp;Activiteiten'!B$4:C$102,2,FALSE)),VLOOKUP(F371,'School(vakanties)&amp;Activiteiten'!A$4:C$102,3,FALSE))</f>
        <v/>
      </c>
      <c r="O371" s="16">
        <f>IF(ISERROR(VLOOKUP(F371,'School(vakanties)&amp;Activiteiten'!A$4:A$102,1,FALSE)=TRUE),IF(AND(O370&gt;0,O370&lt;999),O370-1,0),VLOOKUP(F371,'School(vakanties)&amp;Activiteiten'!A$4:D$102,4,FALSE))</f>
        <v>0</v>
      </c>
    </row>
    <row r="372" spans="1:15" ht="15.75" thickBot="1" x14ac:dyDescent="0.3">
      <c r="A372" s="184" t="str">
        <f t="shared" si="20"/>
        <v>--</v>
      </c>
      <c r="B372" s="133" t="str">
        <f t="shared" si="21"/>
        <v>--</v>
      </c>
      <c r="C372" s="133" t="str">
        <f>IF(F372="--","--",IF(ISEVEN(B372)=TRUE,SUBSTITUTE(LEFT(VLOOKUP(E372,'Basisgegevens+Uitleg'!$B$19:$D$25,3,),1),0,"--"),SUBSTITUTE(LEFT(VLOOKUP(E372,'Basisgegevens+Uitleg'!$B$19:$C$25,2,),1),0,"--")))</f>
        <v>--</v>
      </c>
      <c r="D372" s="125" t="str">
        <f t="shared" si="22"/>
        <v>--</v>
      </c>
      <c r="E372" s="133" t="str">
        <f t="shared" si="23"/>
        <v>--</v>
      </c>
      <c r="F372" s="139" t="str">
        <f>IF(ROW(E372)-5&lt;='Basisgegevens+Uitleg'!$C$2,F371+1,"--")</f>
        <v>--</v>
      </c>
      <c r="G372" s="88"/>
      <c r="H372" s="89"/>
      <c r="I372" s="89"/>
      <c r="J372" s="90"/>
      <c r="K372" s="109"/>
      <c r="L372" s="36" t="str">
        <f>IF(ISERROR(VLOOKUP($F372,'Speciale dagen&amp;Activiteiten'!$A$3:$A$100,1,FALSE))=TRUE,"",VLOOKUP($F372,'Speciale dagen&amp;Activiteiten'!$A$3:$B$100,2,FALSE))</f>
        <v/>
      </c>
      <c r="M372" s="37" t="str">
        <f>IF(ISERROR(VLOOKUP(CONCATENATE(DAY($F372),"-",MONTH($F372)),Verjaardagen!$C$2:$C$101,1,FALSE))=TRUE,"",VLOOKUP(CONCATENATE(DAY($F372),"-",MONTH($F372)),Verjaardagen!$C$2:$E$101,3,FALSE))</f>
        <v/>
      </c>
      <c r="N372" s="38" t="str">
        <f>IF(ISERROR(VLOOKUP(F372,'School(vakanties)&amp;Activiteiten'!A$4:A$102,1,FALSE)=TRUE),IF(ISERROR(VLOOKUP(F372,'School(vakanties)&amp;Activiteiten'!B$4:B$102,1,FALSE)=TRUE),IF(O372&gt;0,N371,""),VLOOKUP(F372,'School(vakanties)&amp;Activiteiten'!B$4:C$102,2,FALSE)),VLOOKUP(F372,'School(vakanties)&amp;Activiteiten'!A$4:C$102,3,FALSE))</f>
        <v/>
      </c>
      <c r="O372" s="17">
        <f>IF(ISERROR(VLOOKUP(F372,'School(vakanties)&amp;Activiteiten'!A$4:A$102,1,FALSE)=TRUE),IF(AND(O371&gt;0,O371&lt;999),O371-1,0),VLOOKUP(F372,'School(vakanties)&amp;Activiteiten'!A$4:D$102,4,FALSE))</f>
        <v>0</v>
      </c>
    </row>
  </sheetData>
  <sheetProtection algorithmName="SHA-512" hashValue="C/p5kgJ/P9LWXjbE/1SD8Klca9PImSfDTbpUxJFsF2NDn+EbDteSlrNd0VyhZJid18C48cmySEhJ8O0MUinj0w==" saltValue="HYcnom5maxeTdDgXD2I58w==" spinCount="100000" sheet="1" autoFilter="0"/>
  <protectedRanges>
    <protectedRange sqref="G6:J372" name="Kind1"/>
    <protectedRange sqref="K6:K372" name="Opmerkingen"/>
  </protectedRanges>
  <autoFilter ref="A5:O372" xr:uid="{9CD2AC5B-6F46-4B50-84FB-38B8EB9A5A6B}"/>
  <mergeCells count="1">
    <mergeCell ref="G4:J4"/>
  </mergeCells>
  <conditionalFormatting sqref="D6:D372">
    <cfRule type="cellIs" dxfId="48" priority="5" operator="equal">
      <formula>"M"</formula>
    </cfRule>
    <cfRule type="cellIs" dxfId="47" priority="6" operator="equal">
      <formula>"V"</formula>
    </cfRule>
    <cfRule type="cellIs" dxfId="46" priority="7" operator="equal">
      <formula>"A"</formula>
    </cfRule>
    <cfRule type="cellIs" dxfId="45" priority="8" operator="equal">
      <formula>"V M A"</formula>
    </cfRule>
    <cfRule type="cellIs" dxfId="44" priority="9" operator="equal">
      <formula>"V M"</formula>
    </cfRule>
    <cfRule type="cellIs" dxfId="43" priority="10" operator="equal">
      <formula>"M A"</formula>
    </cfRule>
    <cfRule type="cellIs" dxfId="42" priority="11" operator="equal">
      <formula>"V A"</formula>
    </cfRule>
  </conditionalFormatting>
  <conditionalFormatting sqref="E6:E372">
    <cfRule type="cellIs" dxfId="41" priority="12" operator="equal">
      <formula>"Zaterdag"</formula>
    </cfRule>
    <cfRule type="cellIs" dxfId="40" priority="13" operator="equal">
      <formula>"Zondag"</formula>
    </cfRule>
  </conditionalFormatting>
  <conditionalFormatting sqref="F6:F372">
    <cfRule type="expression" dxfId="39" priority="21">
      <formula>$F6&gt;TODAY()</formula>
    </cfRule>
    <cfRule type="expression" dxfId="38" priority="22">
      <formula>$F6=TODAY()</formula>
    </cfRule>
    <cfRule type="expression" dxfId="37" priority="23">
      <formula>$F6&lt;TODAY()</formula>
    </cfRule>
  </conditionalFormatting>
  <conditionalFormatting sqref="G6:J372">
    <cfRule type="cellIs" dxfId="36" priority="14" operator="equal">
      <formula>"M"</formula>
    </cfRule>
    <cfRule type="cellIs" dxfId="35" priority="15" operator="equal">
      <formula>"V"</formula>
    </cfRule>
    <cfRule type="cellIs" dxfId="34" priority="16" operator="equal">
      <formula>"A"</formula>
    </cfRule>
    <cfRule type="expression" dxfId="33" priority="17">
      <formula>AND(G6="",$C6="M")</formula>
    </cfRule>
    <cfRule type="expression" dxfId="32" priority="18">
      <formula>AND(G6="",$C6="V")</formula>
    </cfRule>
    <cfRule type="expression" dxfId="31" priority="19">
      <formula>AND(G6="",$C6="A")</formula>
    </cfRule>
    <cfRule type="expression" dxfId="30" priority="20">
      <formula>TRIM($A6)&lt;&gt;""</formula>
    </cfRule>
  </conditionalFormatting>
  <pageMargins left="0.7" right="0.7" top="0.75" bottom="0.75" header="0.3" footer="0.3"/>
  <pageSetup paperSize="9" orientation="portrait" horizontalDpi="4294967293" r:id="rId1"/>
  <extLst>
    <ext xmlns:x14="http://schemas.microsoft.com/office/spreadsheetml/2009/9/main" uri="{78C0D931-6437-407d-A8EE-F0AAD7539E65}">
      <x14:conditionalFormattings>
        <x14:conditionalFormatting xmlns:xm="http://schemas.microsoft.com/office/excel/2006/main">
          <x14:cfRule type="expression" priority="24" stopIfTrue="1" id="{41E8759D-2B21-48CD-942A-97ACF18FF051}">
            <xm:f>VLOOKUP($E6,'Basisgegevens+Uitleg'!$B$19:$C$25,2,FALSE)='Basisgegevens+Uitleg'!$H$2</xm:f>
            <x14:dxf>
              <fill>
                <patternFill>
                  <bgColor rgb="FF92D050"/>
                </patternFill>
              </fill>
            </x14:dxf>
          </x14:cfRule>
          <x14:cfRule type="expression" priority="25" stopIfTrue="1" id="{2BC91515-1DD3-4294-9BE9-2994B913F7C2}">
            <xm:f>VLOOKUP($E6,'Basisgegevens+Uitleg'!$B$19:$C$25,2,FALSE)='Basisgegevens+Uitleg'!$H$3</xm:f>
            <x14:dxf>
              <fill>
                <patternFill>
                  <bgColor rgb="FF00B0F0"/>
                </patternFill>
              </fill>
            </x14:dxf>
          </x14:cfRule>
          <x14:cfRule type="expression" priority="26" stopIfTrue="1" id="{DEB3E950-E4E6-462C-8E5B-81D10DBC67D3}">
            <xm:f>VLOOKUP($E6,'Basisgegevens+Uitleg'!$B$19:$C$25,2,FALSE)='Basisgegevens+Uitleg'!$H$4</xm:f>
            <x14:dxf>
              <fill>
                <patternFill>
                  <bgColor theme="5" tint="0.39994506668294322"/>
                </patternFill>
              </fill>
            </x14:dxf>
          </x14:cfRule>
          <xm:sqref>B6:C372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errorTitle="Fout" error="Alleen de letters M. V of A zijn toegestaan" promptTitle="Moeder, Vader of Anders" prompt="Voor de letter M in voor Moeder, V voor Vader of A voor Anders" xr:uid="{267E2DBD-F2F9-4C59-892C-23EEEA66262A}">
          <x14:formula1>
            <xm:f>'Basisgegevens+Uitleg'!$G$2:$G$5</xm:f>
          </x14:formula1>
          <xm:sqref>H6:J372 G7:G372</xm:sqref>
        </x14:dataValidation>
        <x14:dataValidation type="list" allowBlank="1" showInputMessage="1" showErrorMessage="1" errorTitle="Fout" error="Alleen de letters M. V of A zijn toegestaan" promptTitle="Moeder, Vader of Anders" prompt="Voer de letter M, V of A in. M voor Moeder, V voor Vader of A voor Anders" xr:uid="{8C63D766-503C-4398-8612-50E63F5BE7EF}">
          <x14:formula1>
            <xm:f>'Basisgegevens+Uitleg'!$G$2:$G$5</xm:f>
          </x14:formula1>
          <xm:sqref>G6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2AC5B-6F46-4B50-84FB-38B8EB9A5A6B}">
  <sheetPr>
    <tabColor theme="9" tint="0.59999389629810485"/>
  </sheetPr>
  <dimension ref="A1:AJ372"/>
  <sheetViews>
    <sheetView zoomScale="90" zoomScaleNormal="90" workbookViewId="0">
      <pane xSplit="15" ySplit="5" topLeftCell="P6" activePane="bottomRight" state="frozen"/>
      <selection pane="topRight" activeCell="P1" sqref="P1"/>
      <selection pane="bottomLeft" activeCell="A6" sqref="A6"/>
      <selection pane="bottomRight" activeCell="G6" sqref="G6"/>
    </sheetView>
  </sheetViews>
  <sheetFormatPr defaultRowHeight="15" x14ac:dyDescent="0.25"/>
  <cols>
    <col min="1" max="1" width="65.7109375" customWidth="1"/>
    <col min="2" max="3" width="4.7109375" customWidth="1"/>
    <col min="4" max="4" width="7.7109375" customWidth="1"/>
    <col min="5" max="5" width="10.7109375" customWidth="1"/>
    <col min="6" max="6" width="12.7109375" style="140" customWidth="1"/>
    <col min="7" max="10" width="5.28515625" customWidth="1"/>
    <col min="11" max="11" width="2.7109375" customWidth="1"/>
    <col min="12" max="15" width="5.28515625" customWidth="1"/>
    <col min="16" max="16" width="2.28515625" customWidth="1"/>
    <col min="17" max="20" width="5.28515625" customWidth="1"/>
    <col min="21" max="21" width="2.28515625" customWidth="1"/>
    <col min="22" max="25" width="5.28515625" customWidth="1"/>
    <col min="26" max="26" width="2.28515625" customWidth="1"/>
    <col min="27" max="30" width="5.28515625" customWidth="1"/>
    <col min="31" max="31" width="2.28515625" customWidth="1"/>
    <col min="32" max="32" width="60.7109375" customWidth="1"/>
    <col min="33" max="35" width="35.7109375" customWidth="1"/>
  </cols>
  <sheetData>
    <row r="1" spans="1:36" ht="18.75" x14ac:dyDescent="0.3">
      <c r="A1" s="128" t="s">
        <v>90</v>
      </c>
      <c r="B1" s="3"/>
      <c r="C1" s="3"/>
      <c r="D1" s="3"/>
      <c r="E1" s="3"/>
      <c r="F1" s="134"/>
      <c r="G1" s="91" t="s">
        <v>2</v>
      </c>
      <c r="H1" s="5" t="s">
        <v>3</v>
      </c>
      <c r="I1" s="3"/>
      <c r="J1" s="3"/>
      <c r="K1" s="3"/>
      <c r="L1" s="3"/>
      <c r="M1" s="3"/>
      <c r="N1" s="3"/>
      <c r="O1" s="3"/>
      <c r="P1" s="12"/>
      <c r="Q1" s="3"/>
      <c r="R1" s="3"/>
      <c r="S1" s="3"/>
      <c r="T1" s="3"/>
      <c r="U1" s="12"/>
      <c r="V1" s="3"/>
      <c r="W1" s="3"/>
      <c r="X1" s="3"/>
      <c r="Y1" s="3"/>
      <c r="Z1" s="12"/>
      <c r="AA1" s="3"/>
      <c r="AB1" s="3"/>
      <c r="AC1" s="3"/>
      <c r="AD1" s="3"/>
      <c r="AE1" s="12"/>
      <c r="AF1" s="2"/>
      <c r="AG1" s="3"/>
      <c r="AH1" s="3"/>
      <c r="AI1" s="2"/>
      <c r="AJ1" s="2"/>
    </row>
    <row r="2" spans="1:36" ht="16.5" thickBot="1" x14ac:dyDescent="0.3">
      <c r="A2" s="129" t="str">
        <f>"Start op: "&amp;TEXT('Basisgegevens+Uitleg'!C1,"dddd dd-mmm-jjjj")&amp;"     "</f>
        <v xml:space="preserve">Start op: donderdag 01-feb-2024     </v>
      </c>
      <c r="B2" s="3"/>
      <c r="C2" s="3"/>
      <c r="D2" s="3"/>
      <c r="E2" s="3"/>
      <c r="F2" s="134"/>
      <c r="G2" s="92" t="s">
        <v>4</v>
      </c>
      <c r="H2" s="5" t="s">
        <v>5</v>
      </c>
      <c r="I2" s="3"/>
      <c r="J2" s="3"/>
      <c r="K2" s="3"/>
      <c r="L2" s="3"/>
      <c r="M2" s="3"/>
      <c r="N2" s="3"/>
      <c r="O2" s="3"/>
      <c r="P2" s="12"/>
      <c r="Q2" s="3"/>
      <c r="R2" s="3"/>
      <c r="S2" s="3"/>
      <c r="T2" s="3"/>
      <c r="U2" s="12"/>
      <c r="V2" s="3"/>
      <c r="W2" s="3"/>
      <c r="X2" s="3"/>
      <c r="Y2" s="3"/>
      <c r="Z2" s="12"/>
      <c r="AA2" s="3"/>
      <c r="AB2" s="3"/>
      <c r="AC2" s="3"/>
      <c r="AD2" s="3"/>
      <c r="AE2" s="12"/>
      <c r="AF2" s="2"/>
      <c r="AG2" s="3"/>
      <c r="AH2" s="3"/>
      <c r="AI2" s="2"/>
      <c r="AJ2" s="2"/>
    </row>
    <row r="3" spans="1:36" ht="16.5" thickBot="1" x14ac:dyDescent="0.3">
      <c r="A3" s="129" t="str">
        <f>"Eindigd op: "&amp;TEXT('Basisgegevens+Uitleg'!C1+'Basisgegevens+Uitleg'!C2-1,"dddd dd-mmm-jjjj")</f>
        <v>Eindigd op: maandag 29-jul-2024</v>
      </c>
      <c r="B3" s="5"/>
      <c r="C3" s="5"/>
      <c r="D3" s="5"/>
      <c r="E3" s="5"/>
      <c r="F3" s="135"/>
      <c r="G3" s="93" t="s">
        <v>0</v>
      </c>
      <c r="H3" s="5" t="s">
        <v>1</v>
      </c>
      <c r="I3" s="6"/>
      <c r="J3" s="3"/>
      <c r="K3" s="12"/>
      <c r="L3" s="212" t="s">
        <v>13</v>
      </c>
      <c r="M3" s="213"/>
      <c r="N3" s="5" t="s">
        <v>14</v>
      </c>
      <c r="O3" s="3"/>
      <c r="P3" s="12"/>
      <c r="Q3" s="212" t="s">
        <v>13</v>
      </c>
      <c r="R3" s="213"/>
      <c r="S3" s="5" t="s">
        <v>14</v>
      </c>
      <c r="T3" s="3"/>
      <c r="U3" s="12"/>
      <c r="V3" s="212" t="s">
        <v>13</v>
      </c>
      <c r="W3" s="213"/>
      <c r="X3" s="5" t="s">
        <v>14</v>
      </c>
      <c r="Y3" s="3"/>
      <c r="Z3" s="12"/>
      <c r="AA3" s="212" t="s">
        <v>13</v>
      </c>
      <c r="AB3" s="213"/>
      <c r="AC3" s="5" t="s">
        <v>14</v>
      </c>
      <c r="AD3" s="3"/>
      <c r="AE3" s="12"/>
      <c r="AF3" s="2"/>
      <c r="AG3" s="3"/>
      <c r="AH3" s="3"/>
      <c r="AI3" s="2"/>
      <c r="AJ3" s="2"/>
    </row>
    <row r="4" spans="1:36" ht="15.75" customHeight="1" thickBot="1" x14ac:dyDescent="0.3">
      <c r="A4" s="3"/>
      <c r="B4" s="1"/>
      <c r="C4" s="1"/>
      <c r="D4" s="1"/>
      <c r="E4" s="39"/>
      <c r="F4" s="134"/>
      <c r="G4" s="209" t="str">
        <f>'Basisgegevens+Uitleg'!B5</f>
        <v>Kind(groep) 1</v>
      </c>
      <c r="H4" s="210"/>
      <c r="I4" s="210"/>
      <c r="J4" s="211"/>
      <c r="K4" s="11" t="s">
        <v>15</v>
      </c>
      <c r="L4" s="214" t="str">
        <f>'Basisgegevens+Uitleg'!B6</f>
        <v>Kind(groep) 2</v>
      </c>
      <c r="M4" s="215"/>
      <c r="N4" s="215"/>
      <c r="O4" s="216"/>
      <c r="P4" s="11" t="s">
        <v>15</v>
      </c>
      <c r="Q4" s="214" t="str">
        <f>'Basisgegevens+Uitleg'!B7</f>
        <v>Kind(groep) 3</v>
      </c>
      <c r="R4" s="215"/>
      <c r="S4" s="215"/>
      <c r="T4" s="216"/>
      <c r="U4" s="11" t="s">
        <v>15</v>
      </c>
      <c r="V4" s="214" t="str">
        <f>'Basisgegevens+Uitleg'!B8</f>
        <v>Kind(groep) 4</v>
      </c>
      <c r="W4" s="215"/>
      <c r="X4" s="215"/>
      <c r="Y4" s="216"/>
      <c r="Z4" s="11" t="s">
        <v>15</v>
      </c>
      <c r="AA4" s="214" t="str">
        <f>'Basisgegevens+Uitleg'!B9</f>
        <v>Kind(groep) 5</v>
      </c>
      <c r="AB4" s="215"/>
      <c r="AC4" s="215"/>
      <c r="AD4" s="216"/>
      <c r="AE4" s="11" t="s">
        <v>15</v>
      </c>
      <c r="AF4" s="2"/>
      <c r="AG4" s="3"/>
      <c r="AH4" s="3"/>
      <c r="AI4" s="3"/>
      <c r="AJ4" s="1"/>
    </row>
    <row r="5" spans="1:36" ht="75" customHeight="1" thickBot="1" x14ac:dyDescent="0.3">
      <c r="A5" s="111" t="s">
        <v>86</v>
      </c>
      <c r="B5" s="123" t="s">
        <v>16</v>
      </c>
      <c r="C5" s="73" t="s">
        <v>6</v>
      </c>
      <c r="D5" s="120" t="s">
        <v>17</v>
      </c>
      <c r="E5" s="122" t="s">
        <v>7</v>
      </c>
      <c r="F5" s="136" t="s">
        <v>8</v>
      </c>
      <c r="G5" s="118" t="str">
        <f>IF(AND(TRIM('Basisgegevens+Uitleg'!$C$12)="",TRIM('Basisgegevens+Uitleg'!$D$12)=""),'Basisgegevens+Uitleg'!$B$12,CONCATENATE("(",'Basisgegevens+Uitleg'!$C$12," - ",'Basisgegevens+Uitleg'!$D$12,") ",'Basisgegevens+Uitleg'!$B$12,))</f>
        <v>'s Ochtend</v>
      </c>
      <c r="H5" s="119" t="str">
        <f>IF(AND(TRIM('Basisgegevens+Uitleg'!$C$13)="",TRIM('Basisgegevens+Uitleg'!$D$13)=""),'Basisgegevens+Uitleg'!$B$13,CONCATENATE("(",'Basisgegevens+Uitleg'!$C$13," - ",'Basisgegevens+Uitleg'!$D$13,") ",'Basisgegevens+Uitleg'!$B$13))</f>
        <v>'s Middag</v>
      </c>
      <c r="I5" s="141" t="str">
        <f>IF(AND(TRIM('Basisgegevens+Uitleg'!$C$14)="",TRIM('Basisgegevens+Uitleg'!$D$14)=""),'Basisgegevens+Uitleg'!$B$14,CONCATENATE(" (",'Basisgegevens+Uitleg'!$C$14," - ",'Basisgegevens+Uitleg'!$D$14,") ",'Basisgegevens+Uitleg'!$B$14))</f>
        <v xml:space="preserve">'s Avonds </v>
      </c>
      <c r="J5" s="120" t="str">
        <f>IF(AND(TRIM('Basisgegevens+Uitleg'!$C$15)="",TRIM('Basisgegevens+Uitleg'!$D$15)=""),'Basisgegevens+Uitleg'!$B$15,CONCATENATE("(",'Basisgegevens+Uitleg'!$C$15," - ",'Basisgegevens+Uitleg'!$D$15,") ",'Basisgegevens+Uitleg'!$B$15))</f>
        <v>'s Nachts</v>
      </c>
      <c r="K5" s="121" t="s">
        <v>15</v>
      </c>
      <c r="L5" s="118" t="str">
        <f>IF(AND(TRIM('Basisgegevens+Uitleg'!$C$12)="",TRIM('Basisgegevens+Uitleg'!$D$12)=""),'Basisgegevens+Uitleg'!$B$12,CONCATENATE("(",'Basisgegevens+Uitleg'!$C$12," - ",'Basisgegevens+Uitleg'!$D$12,") ",'Basisgegevens+Uitleg'!$B$12,))</f>
        <v>'s Ochtend</v>
      </c>
      <c r="M5" s="119" t="str">
        <f>IF(AND(TRIM('Basisgegevens+Uitleg'!$C$13)="",TRIM('Basisgegevens+Uitleg'!$D$13)=""),'Basisgegevens+Uitleg'!$B$13,CONCATENATE("(",'Basisgegevens+Uitleg'!$C$13," - ",'Basisgegevens+Uitleg'!$D$13,") ",'Basisgegevens+Uitleg'!$B$13))</f>
        <v>'s Middag</v>
      </c>
      <c r="N5" s="119" t="str">
        <f>IF(AND(TRIM('Basisgegevens+Uitleg'!$C$14)="",TRIM('Basisgegevens+Uitleg'!$D$14)=""),'Basisgegevens+Uitleg'!$B$14,CONCATENATE(" (",'Basisgegevens+Uitleg'!$C$14," - ",'Basisgegevens+Uitleg'!$D$14,") ",'Basisgegevens+Uitleg'!$B$14))</f>
        <v xml:space="preserve">'s Avonds </v>
      </c>
      <c r="O5" s="120" t="str">
        <f>IF(AND(TRIM('Basisgegevens+Uitleg'!$C$15)="",TRIM('Basisgegevens+Uitleg'!$D$15)=""),'Basisgegevens+Uitleg'!$B$15,CONCATENATE("(",'Basisgegevens+Uitleg'!$C$15," - ",'Basisgegevens+Uitleg'!$D$15,") ",'Basisgegevens+Uitleg'!$B$15))</f>
        <v>'s Nachts</v>
      </c>
      <c r="P5" s="121" t="s">
        <v>15</v>
      </c>
      <c r="Q5" s="118" t="str">
        <f>IF(AND(TRIM('Basisgegevens+Uitleg'!$C$12)="",TRIM('Basisgegevens+Uitleg'!$D$12)=""),'Basisgegevens+Uitleg'!$B$12,CONCATENATE("(",'Basisgegevens+Uitleg'!$C$12," - ",'Basisgegevens+Uitleg'!$D$12,") ",'Basisgegevens+Uitleg'!$B$12,))</f>
        <v>'s Ochtend</v>
      </c>
      <c r="R5" s="119" t="str">
        <f>IF(AND(TRIM('Basisgegevens+Uitleg'!$C$13)="",TRIM('Basisgegevens+Uitleg'!$D$13)=""),'Basisgegevens+Uitleg'!$B$13,CONCATENATE("(",'Basisgegevens+Uitleg'!$C$13," - ",'Basisgegevens+Uitleg'!$D$13,") ",'Basisgegevens+Uitleg'!$B$13))</f>
        <v>'s Middag</v>
      </c>
      <c r="S5" s="119" t="str">
        <f>IF(AND(TRIM('Basisgegevens+Uitleg'!$C$14)="",TRIM('Basisgegevens+Uitleg'!$D$14)=""),'Basisgegevens+Uitleg'!$B$14,CONCATENATE(" (",'Basisgegevens+Uitleg'!$C$14," - ",'Basisgegevens+Uitleg'!$D$14,") ",'Basisgegevens+Uitleg'!$B$14))</f>
        <v xml:space="preserve">'s Avonds </v>
      </c>
      <c r="T5" s="120" t="str">
        <f>IF(AND(TRIM('Basisgegevens+Uitleg'!$C$15)="",TRIM('Basisgegevens+Uitleg'!$D$15)=""),'Basisgegevens+Uitleg'!$B$15,CONCATENATE("(",'Basisgegevens+Uitleg'!$C$15," - ",'Basisgegevens+Uitleg'!$D$15,") ",'Basisgegevens+Uitleg'!$B$15))</f>
        <v>'s Nachts</v>
      </c>
      <c r="U5" s="121" t="s">
        <v>15</v>
      </c>
      <c r="V5" s="118" t="str">
        <f>IF(AND(TRIM('Basisgegevens+Uitleg'!$C$12)="",TRIM('Basisgegevens+Uitleg'!$D$12)=""),'Basisgegevens+Uitleg'!$B$12,CONCATENATE("(",'Basisgegevens+Uitleg'!$C$12," - ",'Basisgegevens+Uitleg'!$D$12,") ",'Basisgegevens+Uitleg'!$B$12,))</f>
        <v>'s Ochtend</v>
      </c>
      <c r="W5" s="119" t="str">
        <f>IF(AND(TRIM('Basisgegevens+Uitleg'!$C$13)="",TRIM('Basisgegevens+Uitleg'!$D$13)=""),'Basisgegevens+Uitleg'!$B$13,CONCATENATE("(",'Basisgegevens+Uitleg'!$C$13," - ",'Basisgegevens+Uitleg'!$D$13,") ",'Basisgegevens+Uitleg'!$B$13))</f>
        <v>'s Middag</v>
      </c>
      <c r="X5" s="119" t="str">
        <f>IF(AND(TRIM('Basisgegevens+Uitleg'!$C$14)="",TRIM('Basisgegevens+Uitleg'!$D$14)=""),'Basisgegevens+Uitleg'!$B$14,CONCATENATE(" (",'Basisgegevens+Uitleg'!$C$14," - ",'Basisgegevens+Uitleg'!$D$14,") ",'Basisgegevens+Uitleg'!$B$14))</f>
        <v xml:space="preserve">'s Avonds </v>
      </c>
      <c r="Y5" s="120" t="str">
        <f>IF(AND(TRIM('Basisgegevens+Uitleg'!$C$15)="",TRIM('Basisgegevens+Uitleg'!$D$15)=""),'Basisgegevens+Uitleg'!$B$15,CONCATENATE("(",'Basisgegevens+Uitleg'!$C$15," - ",'Basisgegevens+Uitleg'!$D$15,") ",'Basisgegevens+Uitleg'!$B$15))</f>
        <v>'s Nachts</v>
      </c>
      <c r="Z5" s="121" t="s">
        <v>15</v>
      </c>
      <c r="AA5" s="118" t="str">
        <f>IF(AND(TRIM('Basisgegevens+Uitleg'!$C$12)="",TRIM('Basisgegevens+Uitleg'!$D$12)=""),'Basisgegevens+Uitleg'!$B$12,CONCATENATE("(",'Basisgegevens+Uitleg'!$C$12," - ",'Basisgegevens+Uitleg'!$D$12,") ",'Basisgegevens+Uitleg'!$B$12,))</f>
        <v>'s Ochtend</v>
      </c>
      <c r="AB5" s="119" t="str">
        <f>IF(AND(TRIM('Basisgegevens+Uitleg'!$C$13)="",TRIM('Basisgegevens+Uitleg'!$D$13)=""),'Basisgegevens+Uitleg'!$B$13,CONCATENATE("(",'Basisgegevens+Uitleg'!$C$13," - ",'Basisgegevens+Uitleg'!$D$13,") ",'Basisgegevens+Uitleg'!$B$13))</f>
        <v>'s Middag</v>
      </c>
      <c r="AC5" s="119" t="str">
        <f>IF(AND(TRIM('Basisgegevens+Uitleg'!$C$14)="",TRIM('Basisgegevens+Uitleg'!$D$14)=""),'Basisgegevens+Uitleg'!$B$14,CONCATENATE(" (",'Basisgegevens+Uitleg'!$C$14," - ",'Basisgegevens+Uitleg'!$D$14,") ",'Basisgegevens+Uitleg'!$B$14))</f>
        <v xml:space="preserve">'s Avonds </v>
      </c>
      <c r="AD5" s="120" t="str">
        <f>IF(AND(TRIM('Basisgegevens+Uitleg'!$C$15)="",TRIM('Basisgegevens+Uitleg'!$D$15)=""),'Basisgegevens+Uitleg'!$B$15,CONCATENATE("(",'Basisgegevens+Uitleg'!$C$15," - ",'Basisgegevens+Uitleg'!$D$15,") ",'Basisgegevens+Uitleg'!$B$15))</f>
        <v>'s Nachts</v>
      </c>
      <c r="AE5" s="121" t="s">
        <v>15</v>
      </c>
      <c r="AF5" s="19" t="s">
        <v>9</v>
      </c>
      <c r="AG5" s="7" t="s">
        <v>10</v>
      </c>
      <c r="AH5" s="8" t="s">
        <v>11</v>
      </c>
      <c r="AI5" s="8" t="s">
        <v>12</v>
      </c>
      <c r="AJ5" s="13" t="s">
        <v>154</v>
      </c>
    </row>
    <row r="6" spans="1:36" x14ac:dyDescent="0.25">
      <c r="A6" s="130" t="str">
        <f>IF(AG6&amp;AH6&amp;AI6="","--",SUBSTITUTE(SUBSTITUTE(SUBSTITUTE(IF(AG6="","--",AG6)&amp;"/"&amp;IF(AH6="","--",AH6)&amp;"/"&amp;IF(AI6="","--",AI6),"--/",""),"//--",""),"/--",""))</f>
        <v>--</v>
      </c>
      <c r="B6" s="132">
        <f>IF(F6="--","--",IF(E6="Zondag",WEEKNUM(F6,1)-1,WEEKNUM(F6,1)))</f>
        <v>5</v>
      </c>
      <c r="C6" s="207" t="str">
        <f>IF(F6="--","--",IF(ISEVEN(B6)=TRUE,SUBSTITUTE(LEFT(VLOOKUP(E6,'Basisgegevens+Uitleg'!$B$19:$D$25,3,),1),0,"--"),SUBSTITUTE(LEFT(VLOOKUP(E6,'Basisgegevens+Uitleg'!$B$19:$C$25,2,),1),0,"--")))</f>
        <v>M</v>
      </c>
      <c r="D6" s="207" t="str">
        <f>IF(F6="--","--",TRIM(IF(ISERROR(SEARCH("V",IF(IF('Basisgegevens+Uitleg'!$C$5="Ja",LEN(G6&amp;H6&amp;I6&amp;J6),0)+IF('Basisgegevens+Uitleg'!$C$6="Ja",LEN(L6&amp;M6&amp;N6&amp;O6),0)+IF('Basisgegevens+Uitleg'!$C$7="Ja",LEN(Q6&amp;R6&amp;S6&amp;T6),0)+IF('Basisgegevens+Uitleg'!$C$8="Ja",LEN(V6&amp;W6&amp;X6&amp;Y6),0)+IF('Basisgegevens+Uitleg'!$C$9="Ja",LEN(AA6&amp;AB6&amp;AC6&amp;AD6),0)&lt;(4+IF('Basisgegevens+Uitleg'!$C$6="Ja",4,0)+IF('Basisgegevens+Uitleg'!$C$7="Ja",4,0)+IF('Basisgegevens+Uitleg'!$C$8="Ja",4,0)+IF('Basisgegevens+Uitleg'!$C$9="Ja",4,0)),C6,"Niet")&amp;(G6&amp;H6&amp;I6&amp;J6&amp;IF('Basisgegevens+Uitleg'!$C$6="Ja",L6&amp;M6&amp;N6&amp;O6,"")&amp;IF('Basisgegevens+Uitleg'!$C$7="Ja",Q6&amp;R6&amp;S6&amp;T6,"")&amp;IF('Basisgegevens+Uitleg'!$C$8="Ja",V6&amp;W6&amp;X6&amp;Y6,"")&amp;IF('Basisgegevens+Uitleg'!$C$9="Ja",AA6&amp;AB6&amp;AC6&amp;AD6,"")),1))=TRUE,"","V ")&amp;IF(ISERROR(SEARCH("M",IF(IF('Basisgegevens+Uitleg'!$C$5="Ja",LEN(G6&amp;H6&amp;I6&amp;J6),0)+IF('Basisgegevens+Uitleg'!$C$6="Ja",LEN(L6&amp;M6&amp;N6&amp;O6),0)+IF('Basisgegevens+Uitleg'!$C$7="Ja",LEN(Q6&amp;R6&amp;S6&amp;T6),0)+IF('Basisgegevens+Uitleg'!$C$8="Ja",LEN(V6&amp;W6&amp;X6&amp;Y6),0)+IF('Basisgegevens+Uitleg'!$C$9="Ja",LEN(AA6&amp;AB6&amp;AC6&amp;AD6),0)&lt;(4+IF('Basisgegevens+Uitleg'!$C$6="Ja",4,0)+IF('Basisgegevens+Uitleg'!$C$7="Ja",4,0)+IF('Basisgegevens+Uitleg'!$C$8="Ja",4,0)+IF('Basisgegevens+Uitleg'!$C$9="Ja",4,0)),C6,"Niet")&amp;(G6&amp;H6&amp;I6&amp;J6&amp;IF('Basisgegevens+Uitleg'!$C$6="Ja",L6&amp;M6&amp;N6&amp;O6,"")&amp;IF('Basisgegevens+Uitleg'!$C$7="Ja",Q6&amp;R6&amp;S6&amp;T6,"")&amp;IF('Basisgegevens+Uitleg'!$C$8="Ja",V6&amp;W6&amp;X6&amp;Y6,"")&amp;IF('Basisgegevens+Uitleg'!$C$9="Ja",AA6&amp;AB6&amp;AC6&amp;AD6,"")),1))=TRUE,"","M ")&amp;IF(ISERROR(SEARCH("A",IF(IF('Basisgegevens+Uitleg'!$C$5="Ja",LEN(G6&amp;H6&amp;I6&amp;J6),0)+IF('Basisgegevens+Uitleg'!$C$6="Ja",LEN(L6&amp;M6&amp;N6&amp;O6),0)+IF('Basisgegevens+Uitleg'!$C$7="Ja",LEN(Q6&amp;R6&amp;S6&amp;T6),0)+IF('Basisgegevens+Uitleg'!$C$8="Ja",LEN(V6&amp;W6&amp;X6&amp;Y6),0)+IF('Basisgegevens+Uitleg'!$C$9="Ja",LEN(AA6&amp;AB6&amp;AC6&amp;AD6),0)&lt;(4+IF('Basisgegevens+Uitleg'!$C$6="Ja",4,0)+IF('Basisgegevens+Uitleg'!$C$7="Ja",4,0)+IF('Basisgegevens+Uitleg'!$C$8="Ja",4,0)+IF('Basisgegevens+Uitleg'!$C$9="Ja",4,0)),C6,"Niet")&amp;(G6&amp;H6&amp;I6&amp;J6&amp;IF('Basisgegevens+Uitleg'!$C$6="Ja",L6&amp;M6&amp;N6&amp;O6,"")&amp;IF('Basisgegevens+Uitleg'!$C$7="Ja",Q6&amp;R6&amp;S6&amp;T6,"")&amp;IF('Basisgegevens+Uitleg'!$C$8="Ja",V6&amp;W6&amp;X6&amp;Y6,"")&amp;IF('Basisgegevens+Uitleg'!$C$9="Ja",AA6&amp;AB6&amp;AC6&amp;AD6,"")),1))=TRUE,"","A")))</f>
        <v>M A</v>
      </c>
      <c r="E6" s="132" t="str">
        <f>IF(F6="--","--",IF(WEEKDAY(F6)=1,"Zondag",IF(WEEKDAY(F6)=2,"Maandag",IF(WEEKDAY(F6)=3,"Dinsdag",IF(WEEKDAY(F6)=4,"Woensdag",IF(WEEKDAY(F6)=5,"Donderdag",IF(WEEKDAY(F6)=6,"Vrijdag",IF(WEEKDAY(F6)=7,"Zaterdag","--"))))))))</f>
        <v>Donderdag</v>
      </c>
      <c r="F6" s="137">
        <f>'Basisgegevens+Uitleg'!C1</f>
        <v>45323</v>
      </c>
      <c r="G6" s="83" t="s">
        <v>0</v>
      </c>
      <c r="H6" s="84" t="s">
        <v>2</v>
      </c>
      <c r="I6" s="84"/>
      <c r="J6" s="85"/>
      <c r="K6" s="32"/>
      <c r="L6" s="83" t="s">
        <v>0</v>
      </c>
      <c r="M6" s="84"/>
      <c r="N6" s="84"/>
      <c r="O6" s="85" t="s">
        <v>2</v>
      </c>
      <c r="P6" s="32"/>
      <c r="Q6" s="83"/>
      <c r="R6" s="84"/>
      <c r="S6" s="84"/>
      <c r="T6" s="85"/>
      <c r="U6" s="32"/>
      <c r="V6" s="83"/>
      <c r="W6" s="84"/>
      <c r="X6" s="84"/>
      <c r="Y6" s="85"/>
      <c r="Z6" s="32"/>
      <c r="AA6" s="83"/>
      <c r="AB6" s="84"/>
      <c r="AC6" s="84"/>
      <c r="AD6" s="85"/>
      <c r="AE6" s="32"/>
      <c r="AF6" s="107" t="s">
        <v>142</v>
      </c>
      <c r="AG6" s="33" t="str">
        <f>IF(ISERROR(VLOOKUP($F6,'Speciale dagen&amp;Activiteiten'!$A$3:$A$100,1,FALSE))=TRUE,"",VLOOKUP($F6,'Speciale dagen&amp;Activiteiten'!$A$3:$B$100,2,FALSE))</f>
        <v/>
      </c>
      <c r="AH6" s="34" t="str">
        <f>IF(ISERROR(VLOOKUP(CONCATENATE(DAY($F6),"-",MONTH($F6)),Verjaardagen!$C$2:$C$101,1,FALSE))=TRUE,"",VLOOKUP(CONCATENATE(DAY($F6),"-",MONTH($F6)),Verjaardagen!$C$2:$E$101,3,FALSE))</f>
        <v/>
      </c>
      <c r="AI6" s="34" t="str">
        <f>IF(ISERROR(VLOOKUP(F6,'School(vakanties)&amp;Activiteiten'!A$4:A$102,1,FALSE)=TRUE),IF(ISERROR(VLOOKUP(F6,'School(vakanties)&amp;Activiteiten'!B$4:B$102,1,FALSE)=TRUE),IF(AJ6&gt;0,AI5,""),VLOOKUP(F6,'School(vakanties)&amp;Activiteiten'!B$4:C$102,2,FALSE)),VLOOKUP(F6,'School(vakanties)&amp;Activiteiten'!A$4:C$102,3,FALSE))</f>
        <v/>
      </c>
      <c r="AJ6" s="35">
        <f>IF(ISERROR(VLOOKUP(F6,'School(vakanties)&amp;Activiteiten'!A$4:A$102,1,FALSE)=TRUE),IF(AND(AJ5&gt;0,AJ5&lt;999),AJ5-1,0),VLOOKUP(F6,'School(vakanties)&amp;Activiteiten'!A$4:D$102,4,FALSE))</f>
        <v>0</v>
      </c>
    </row>
    <row r="7" spans="1:36" x14ac:dyDescent="0.25">
      <c r="A7" s="180" t="str">
        <f t="shared" ref="A7:A70" si="0">IF(AG7&amp;AH7&amp;AI7="","--",SUBSTITUTE(SUBSTITUTE(SUBSTITUTE(IF(AG7="","--",AG7)&amp;"/"&amp;IF(AH7="","--",AH7)&amp;"/"&amp;IF(AI7="","--",AI7),"--/",""),"//--",""),"/--",""))</f>
        <v>Tok-Tok-Event (= Vb. activiteit)</v>
      </c>
      <c r="B7" s="110">
        <f t="shared" ref="B7:B70" si="1">IF(F7="--","--",IF(E7="Zondag",WEEKNUM(F7,1)-1,WEEKNUM(F7,1)))</f>
        <v>5</v>
      </c>
      <c r="C7" s="179" t="str">
        <f>IF(F7="--","--",IF(ISEVEN(B7)=TRUE,SUBSTITUTE(LEFT(VLOOKUP(E7,'Basisgegevens+Uitleg'!$B$19:$D$25,3,),1),0,"--"),SUBSTITUTE(LEFT(VLOOKUP(E7,'Basisgegevens+Uitleg'!$B$19:$C$25,2,),1),0,"--")))</f>
        <v>M</v>
      </c>
      <c r="D7" s="179" t="str">
        <f>IF(F7="--","--",TRIM(IF(ISERROR(SEARCH("V",IF(IF('Basisgegevens+Uitleg'!$C$5="Ja",LEN(G7&amp;H7&amp;I7&amp;J7),0)+IF('Basisgegevens+Uitleg'!$C$6="Ja",LEN(L7&amp;M7&amp;N7&amp;O7),0)+IF('Basisgegevens+Uitleg'!$C$7="Ja",LEN(Q7&amp;R7&amp;S7&amp;T7),0)+IF('Basisgegevens+Uitleg'!$C$8="Ja",LEN(V7&amp;W7&amp;X7&amp;Y7),0)+IF('Basisgegevens+Uitleg'!$C$9="Ja",LEN(AA7&amp;AB7&amp;AC7&amp;AD7),0)&lt;(4+IF('Basisgegevens+Uitleg'!$C$6="Ja",4,0)+IF('Basisgegevens+Uitleg'!$C$7="Ja",4,0)+IF('Basisgegevens+Uitleg'!$C$8="Ja",4,0)+IF('Basisgegevens+Uitleg'!$C$9="Ja",4,0)),C7,"Niet")&amp;(G7&amp;H7&amp;I7&amp;J7&amp;IF('Basisgegevens+Uitleg'!$C$6="Ja",L7&amp;M7&amp;N7&amp;O7,"")&amp;IF('Basisgegevens+Uitleg'!$C$7="Ja",Q7&amp;R7&amp;S7&amp;T7,"")&amp;IF('Basisgegevens+Uitleg'!$C$8="Ja",V7&amp;W7&amp;X7&amp;Y7,"")&amp;IF('Basisgegevens+Uitleg'!$C$9="Ja",AA7&amp;AB7&amp;AC7&amp;AD7,"")),1))=TRUE,"","V ")&amp;IF(ISERROR(SEARCH("M",IF(IF('Basisgegevens+Uitleg'!$C$5="Ja",LEN(G7&amp;H7&amp;I7&amp;J7),0)+IF('Basisgegevens+Uitleg'!$C$6="Ja",LEN(L7&amp;M7&amp;N7&amp;O7),0)+IF('Basisgegevens+Uitleg'!$C$7="Ja",LEN(Q7&amp;R7&amp;S7&amp;T7),0)+IF('Basisgegevens+Uitleg'!$C$8="Ja",LEN(V7&amp;W7&amp;X7&amp;Y7),0)+IF('Basisgegevens+Uitleg'!$C$9="Ja",LEN(AA7&amp;AB7&amp;AC7&amp;AD7),0)&lt;(4+IF('Basisgegevens+Uitleg'!$C$6="Ja",4,0)+IF('Basisgegevens+Uitleg'!$C$7="Ja",4,0)+IF('Basisgegevens+Uitleg'!$C$8="Ja",4,0)+IF('Basisgegevens+Uitleg'!$C$9="Ja",4,0)),C7,"Niet")&amp;(G7&amp;H7&amp;I7&amp;J7&amp;IF('Basisgegevens+Uitleg'!$C$6="Ja",L7&amp;M7&amp;N7&amp;O7,"")&amp;IF('Basisgegevens+Uitleg'!$C$7="Ja",Q7&amp;R7&amp;S7&amp;T7,"")&amp;IF('Basisgegevens+Uitleg'!$C$8="Ja",V7&amp;W7&amp;X7&amp;Y7,"")&amp;IF('Basisgegevens+Uitleg'!$C$9="Ja",AA7&amp;AB7&amp;AC7&amp;AD7,"")),1))=TRUE,"","M ")&amp;IF(ISERROR(SEARCH("A",IF(IF('Basisgegevens+Uitleg'!$C$5="Ja",LEN(G7&amp;H7&amp;I7&amp;J7),0)+IF('Basisgegevens+Uitleg'!$C$6="Ja",LEN(L7&amp;M7&amp;N7&amp;O7),0)+IF('Basisgegevens+Uitleg'!$C$7="Ja",LEN(Q7&amp;R7&amp;S7&amp;T7),0)+IF('Basisgegevens+Uitleg'!$C$8="Ja",LEN(V7&amp;W7&amp;X7&amp;Y7),0)+IF('Basisgegevens+Uitleg'!$C$9="Ja",LEN(AA7&amp;AB7&amp;AC7&amp;AD7),0)&lt;(4+IF('Basisgegevens+Uitleg'!$C$6="Ja",4,0)+IF('Basisgegevens+Uitleg'!$C$7="Ja",4,0)+IF('Basisgegevens+Uitleg'!$C$8="Ja",4,0)+IF('Basisgegevens+Uitleg'!$C$9="Ja",4,0)),C7,"Niet")&amp;(G7&amp;H7&amp;I7&amp;J7&amp;IF('Basisgegevens+Uitleg'!$C$6="Ja",L7&amp;M7&amp;N7&amp;O7,"")&amp;IF('Basisgegevens+Uitleg'!$C$7="Ja",Q7&amp;R7&amp;S7&amp;T7,"")&amp;IF('Basisgegevens+Uitleg'!$C$8="Ja",V7&amp;W7&amp;X7&amp;Y7,"")&amp;IF('Basisgegevens+Uitleg'!$C$9="Ja",AA7&amp;AB7&amp;AC7&amp;AD7,"")),1))=TRUE,"","A")))</f>
        <v>M</v>
      </c>
      <c r="E7" s="110" t="str">
        <f t="shared" ref="E7:E70" si="2">IF(F7="--","--",IF(WEEKDAY(F7)=1,"Zondag",IF(WEEKDAY(F7)=2,"Maandag",IF(WEEKDAY(F7)=3,"Dinsdag",IF(WEEKDAY(F7)=4,"Woensdag",IF(WEEKDAY(F7)=5,"Donderdag",IF(WEEKDAY(F7)=6,"Vrijdag",IF(WEEKDAY(F7)=7,"Zaterdag","--"))))))))</f>
        <v>Vrijdag</v>
      </c>
      <c r="F7" s="138">
        <f>IF(ROW(E7)-5&lt;='Basisgegevens+Uitleg'!$C$2,F6+1,"--")</f>
        <v>45324</v>
      </c>
      <c r="G7" s="86"/>
      <c r="H7" s="82"/>
      <c r="I7" s="82"/>
      <c r="J7" s="87"/>
      <c r="K7" s="9"/>
      <c r="L7" s="86" t="s">
        <v>2</v>
      </c>
      <c r="M7" s="82" t="s">
        <v>2</v>
      </c>
      <c r="N7" s="82" t="s">
        <v>2</v>
      </c>
      <c r="O7" s="87" t="s">
        <v>2</v>
      </c>
      <c r="P7" s="9"/>
      <c r="Q7" s="86"/>
      <c r="R7" s="82"/>
      <c r="S7" s="82"/>
      <c r="T7" s="87"/>
      <c r="U7" s="9"/>
      <c r="V7" s="86"/>
      <c r="W7" s="82"/>
      <c r="X7" s="82"/>
      <c r="Y7" s="87"/>
      <c r="Z7" s="9"/>
      <c r="AA7" s="86"/>
      <c r="AB7" s="82"/>
      <c r="AC7" s="82"/>
      <c r="AD7" s="87"/>
      <c r="AE7" s="9"/>
      <c r="AF7" s="108"/>
      <c r="AG7" s="18" t="str">
        <f>IF(ISERROR(VLOOKUP($F7,'Speciale dagen&amp;Activiteiten'!$A$3:$A$100,1,FALSE))=TRUE,"",VLOOKUP($F7,'Speciale dagen&amp;Activiteiten'!$A$3:$B$100,2,FALSE))</f>
        <v>Tok-Tok-Event (= Vb. activiteit)</v>
      </c>
      <c r="AH7" s="14" t="str">
        <f>IF(ISERROR(VLOOKUP(CONCATENATE(DAY($F7),"-",MONTH($F7)),Verjaardagen!$C$2:$C$101,1,FALSE))=TRUE,"",VLOOKUP(CONCATENATE(DAY($F7),"-",MONTH($F7)),Verjaardagen!$C$2:$E$101,3,FALSE))</f>
        <v/>
      </c>
      <c r="AI7" s="15" t="str">
        <f>IF(ISERROR(VLOOKUP(F7,'School(vakanties)&amp;Activiteiten'!A$4:A$102,1,FALSE)=TRUE),IF(ISERROR(VLOOKUP(F7,'School(vakanties)&amp;Activiteiten'!B$4:B$102,1,FALSE)=TRUE),IF(AJ7&gt;0,AI6,""),VLOOKUP(F7,'School(vakanties)&amp;Activiteiten'!B$4:C$102,2,FALSE)),VLOOKUP(F7,'School(vakanties)&amp;Activiteiten'!A$4:C$102,3,FALSE))</f>
        <v/>
      </c>
      <c r="AJ7" s="16">
        <f>IF(ISERROR(VLOOKUP(F7,'School(vakanties)&amp;Activiteiten'!A$4:A$102,1,FALSE)=TRUE),IF(AND(AJ6&gt;0,AJ6&lt;999),AJ6-1,0),VLOOKUP(F7,'School(vakanties)&amp;Activiteiten'!A$4:D$102,4,FALSE))</f>
        <v>0</v>
      </c>
    </row>
    <row r="8" spans="1:36" x14ac:dyDescent="0.25">
      <c r="A8" s="180" t="str">
        <f t="shared" si="0"/>
        <v>Tante Catoo/Actiemarkt op school (voorbeeld)</v>
      </c>
      <c r="B8" s="110">
        <f t="shared" si="1"/>
        <v>5</v>
      </c>
      <c r="C8" s="179" t="str">
        <f>IF(F8="--","--",IF(ISEVEN(B8)=TRUE,SUBSTITUTE(LEFT(VLOOKUP(E8,'Basisgegevens+Uitleg'!$B$19:$D$25,3,),1),0,"--"),SUBSTITUTE(LEFT(VLOOKUP(E8,'Basisgegevens+Uitleg'!$B$19:$C$25,2,),1),0,"--")))</f>
        <v>A</v>
      </c>
      <c r="D8" s="179" t="str">
        <f>IF(F8="--","--",TRIM(IF(ISERROR(SEARCH("V",IF(IF('Basisgegevens+Uitleg'!$C$5="Ja",LEN(G8&amp;H8&amp;I8&amp;J8),0)+IF('Basisgegevens+Uitleg'!$C$6="Ja",LEN(L8&amp;M8&amp;N8&amp;O8),0)+IF('Basisgegevens+Uitleg'!$C$7="Ja",LEN(Q8&amp;R8&amp;S8&amp;T8),0)+IF('Basisgegevens+Uitleg'!$C$8="Ja",LEN(V8&amp;W8&amp;X8&amp;Y8),0)+IF('Basisgegevens+Uitleg'!$C$9="Ja",LEN(AA8&amp;AB8&amp;AC8&amp;AD8),0)&lt;(4+IF('Basisgegevens+Uitleg'!$C$6="Ja",4,0)+IF('Basisgegevens+Uitleg'!$C$7="Ja",4,0)+IF('Basisgegevens+Uitleg'!$C$8="Ja",4,0)+IF('Basisgegevens+Uitleg'!$C$9="Ja",4,0)),C8,"Niet")&amp;(G8&amp;H8&amp;I8&amp;J8&amp;IF('Basisgegevens+Uitleg'!$C$6="Ja",L8&amp;M8&amp;N8&amp;O8,"")&amp;IF('Basisgegevens+Uitleg'!$C$7="Ja",Q8&amp;R8&amp;S8&amp;T8,"")&amp;IF('Basisgegevens+Uitleg'!$C$8="Ja",V8&amp;W8&amp;X8&amp;Y8,"")&amp;IF('Basisgegevens+Uitleg'!$C$9="Ja",AA8&amp;AB8&amp;AC8&amp;AD8,"")),1))=TRUE,"","V ")&amp;IF(ISERROR(SEARCH("M",IF(IF('Basisgegevens+Uitleg'!$C$5="Ja",LEN(G8&amp;H8&amp;I8&amp;J8),0)+IF('Basisgegevens+Uitleg'!$C$6="Ja",LEN(L8&amp;M8&amp;N8&amp;O8),0)+IF('Basisgegevens+Uitleg'!$C$7="Ja",LEN(Q8&amp;R8&amp;S8&amp;T8),0)+IF('Basisgegevens+Uitleg'!$C$8="Ja",LEN(V8&amp;W8&amp;X8&amp;Y8),0)+IF('Basisgegevens+Uitleg'!$C$9="Ja",LEN(AA8&amp;AB8&amp;AC8&amp;AD8),0)&lt;(4+IF('Basisgegevens+Uitleg'!$C$6="Ja",4,0)+IF('Basisgegevens+Uitleg'!$C$7="Ja",4,0)+IF('Basisgegevens+Uitleg'!$C$8="Ja",4,0)+IF('Basisgegevens+Uitleg'!$C$9="Ja",4,0)),C8,"Niet")&amp;(G8&amp;H8&amp;I8&amp;J8&amp;IF('Basisgegevens+Uitleg'!$C$6="Ja",L8&amp;M8&amp;N8&amp;O8,"")&amp;IF('Basisgegevens+Uitleg'!$C$7="Ja",Q8&amp;R8&amp;S8&amp;T8,"")&amp;IF('Basisgegevens+Uitleg'!$C$8="Ja",V8&amp;W8&amp;X8&amp;Y8,"")&amp;IF('Basisgegevens+Uitleg'!$C$9="Ja",AA8&amp;AB8&amp;AC8&amp;AD8,"")),1))=TRUE,"","M ")&amp;IF(ISERROR(SEARCH("A",IF(IF('Basisgegevens+Uitleg'!$C$5="Ja",LEN(G8&amp;H8&amp;I8&amp;J8),0)+IF('Basisgegevens+Uitleg'!$C$6="Ja",LEN(L8&amp;M8&amp;N8&amp;O8),0)+IF('Basisgegevens+Uitleg'!$C$7="Ja",LEN(Q8&amp;R8&amp;S8&amp;T8),0)+IF('Basisgegevens+Uitleg'!$C$8="Ja",LEN(V8&amp;W8&amp;X8&amp;Y8),0)+IF('Basisgegevens+Uitleg'!$C$9="Ja",LEN(AA8&amp;AB8&amp;AC8&amp;AD8),0)&lt;(4+IF('Basisgegevens+Uitleg'!$C$6="Ja",4,0)+IF('Basisgegevens+Uitleg'!$C$7="Ja",4,0)+IF('Basisgegevens+Uitleg'!$C$8="Ja",4,0)+IF('Basisgegevens+Uitleg'!$C$9="Ja",4,0)),C8,"Niet")&amp;(G8&amp;H8&amp;I8&amp;J8&amp;IF('Basisgegevens+Uitleg'!$C$6="Ja",L8&amp;M8&amp;N8&amp;O8,"")&amp;IF('Basisgegevens+Uitleg'!$C$7="Ja",Q8&amp;R8&amp;S8&amp;T8,"")&amp;IF('Basisgegevens+Uitleg'!$C$8="Ja",V8&amp;W8&amp;X8&amp;Y8,"")&amp;IF('Basisgegevens+Uitleg'!$C$9="Ja",AA8&amp;AB8&amp;AC8&amp;AD8,"")),1))=TRUE,"","A")))</f>
        <v>M A</v>
      </c>
      <c r="E8" s="110" t="str">
        <f t="shared" si="2"/>
        <v>Zaterdag</v>
      </c>
      <c r="F8" s="138">
        <f>IF(ROW(E8)-5&lt;='Basisgegevens+Uitleg'!$C$2,F7+1,"--")</f>
        <v>45325</v>
      </c>
      <c r="G8" s="86"/>
      <c r="H8" s="82"/>
      <c r="I8" s="82"/>
      <c r="J8" s="87"/>
      <c r="K8" s="9"/>
      <c r="L8" s="86" t="s">
        <v>2</v>
      </c>
      <c r="M8" s="82"/>
      <c r="N8" s="82"/>
      <c r="O8" s="87"/>
      <c r="P8" s="9"/>
      <c r="Q8" s="86"/>
      <c r="R8" s="82"/>
      <c r="S8" s="82"/>
      <c r="T8" s="87"/>
      <c r="U8" s="9"/>
      <c r="V8" s="86"/>
      <c r="W8" s="82"/>
      <c r="X8" s="82"/>
      <c r="Y8" s="87"/>
      <c r="Z8" s="9"/>
      <c r="AA8" s="86"/>
      <c r="AB8" s="82"/>
      <c r="AC8" s="82"/>
      <c r="AD8" s="87"/>
      <c r="AE8" s="9"/>
      <c r="AF8" s="108"/>
      <c r="AG8" s="18" t="str">
        <f>IF(ISERROR(VLOOKUP($F8,'Speciale dagen&amp;Activiteiten'!$A$3:$A$100,1,FALSE))=TRUE,"",VLOOKUP($F8,'Speciale dagen&amp;Activiteiten'!$A$3:$B$100,2,FALSE))</f>
        <v/>
      </c>
      <c r="AH8" s="14" t="str">
        <f>IF(ISERROR(VLOOKUP(CONCATENATE(DAY($F8),"-",MONTH($F8)),Verjaardagen!$C$2:$C$101,1,FALSE))=TRUE,"",VLOOKUP(CONCATENATE(DAY($F8),"-",MONTH($F8)),Verjaardagen!$C$2:$E$101,3,FALSE))</f>
        <v>Tante Catoo</v>
      </c>
      <c r="AI8" s="15" t="str">
        <f>IF(ISERROR(VLOOKUP(F8,'School(vakanties)&amp;Activiteiten'!A$4:A$102,1,FALSE)=TRUE),IF(ISERROR(VLOOKUP(F8,'School(vakanties)&amp;Activiteiten'!B$4:B$102,1,FALSE)=TRUE),IF(AJ8&gt;0,AI7,""),VLOOKUP(F8,'School(vakanties)&amp;Activiteiten'!B$4:C$102,2,FALSE)),VLOOKUP(F8,'School(vakanties)&amp;Activiteiten'!A$4:C$102,3,FALSE))</f>
        <v>Actiemarkt op school (voorbeeld)</v>
      </c>
      <c r="AJ8" s="16">
        <f>IF(ISERROR(VLOOKUP(F8,'School(vakanties)&amp;Activiteiten'!A$4:A$102,1,FALSE)=TRUE),IF(AND(AJ7&gt;0,AJ7&lt;999),AJ7-1,0),VLOOKUP(F8,'School(vakanties)&amp;Activiteiten'!A$4:D$102,4,FALSE))</f>
        <v>1</v>
      </c>
    </row>
    <row r="9" spans="1:36" x14ac:dyDescent="0.25">
      <c r="A9" s="180" t="str">
        <f t="shared" si="0"/>
        <v>--</v>
      </c>
      <c r="B9" s="110">
        <f t="shared" si="1"/>
        <v>5</v>
      </c>
      <c r="C9" s="179" t="str">
        <f>IF(F9="--","--",IF(ISEVEN(B9)=TRUE,SUBSTITUTE(LEFT(VLOOKUP(E9,'Basisgegevens+Uitleg'!$B$19:$D$25,3,),1),0,"--"),SUBSTITUTE(LEFT(VLOOKUP(E9,'Basisgegevens+Uitleg'!$B$19:$C$25,2,),1),0,"--")))</f>
        <v>V</v>
      </c>
      <c r="D9" s="179" t="str">
        <f>IF(F9="--","--",TRIM(IF(ISERROR(SEARCH("V",IF(IF('Basisgegevens+Uitleg'!$C$5="Ja",LEN(G9&amp;H9&amp;I9&amp;J9),0)+IF('Basisgegevens+Uitleg'!$C$6="Ja",LEN(L9&amp;M9&amp;N9&amp;O9),0)+IF('Basisgegevens+Uitleg'!$C$7="Ja",LEN(Q9&amp;R9&amp;S9&amp;T9),0)+IF('Basisgegevens+Uitleg'!$C$8="Ja",LEN(V9&amp;W9&amp;X9&amp;Y9),0)+IF('Basisgegevens+Uitleg'!$C$9="Ja",LEN(AA9&amp;AB9&amp;AC9&amp;AD9),0)&lt;(4+IF('Basisgegevens+Uitleg'!$C$6="Ja",4,0)+IF('Basisgegevens+Uitleg'!$C$7="Ja",4,0)+IF('Basisgegevens+Uitleg'!$C$8="Ja",4,0)+IF('Basisgegevens+Uitleg'!$C$9="Ja",4,0)),C9,"Niet")&amp;(G9&amp;H9&amp;I9&amp;J9&amp;IF('Basisgegevens+Uitleg'!$C$6="Ja",L9&amp;M9&amp;N9&amp;O9,"")&amp;IF('Basisgegevens+Uitleg'!$C$7="Ja",Q9&amp;R9&amp;S9&amp;T9,"")&amp;IF('Basisgegevens+Uitleg'!$C$8="Ja",V9&amp;W9&amp;X9&amp;Y9,"")&amp;IF('Basisgegevens+Uitleg'!$C$9="Ja",AA9&amp;AB9&amp;AC9&amp;AD9,"")),1))=TRUE,"","V ")&amp;IF(ISERROR(SEARCH("M",IF(IF('Basisgegevens+Uitleg'!$C$5="Ja",LEN(G9&amp;H9&amp;I9&amp;J9),0)+IF('Basisgegevens+Uitleg'!$C$6="Ja",LEN(L9&amp;M9&amp;N9&amp;O9),0)+IF('Basisgegevens+Uitleg'!$C$7="Ja",LEN(Q9&amp;R9&amp;S9&amp;T9),0)+IF('Basisgegevens+Uitleg'!$C$8="Ja",LEN(V9&amp;W9&amp;X9&amp;Y9),0)+IF('Basisgegevens+Uitleg'!$C$9="Ja",LEN(AA9&amp;AB9&amp;AC9&amp;AD9),0)&lt;(4+IF('Basisgegevens+Uitleg'!$C$6="Ja",4,0)+IF('Basisgegevens+Uitleg'!$C$7="Ja",4,0)+IF('Basisgegevens+Uitleg'!$C$8="Ja",4,0)+IF('Basisgegevens+Uitleg'!$C$9="Ja",4,0)),C9,"Niet")&amp;(G9&amp;H9&amp;I9&amp;J9&amp;IF('Basisgegevens+Uitleg'!$C$6="Ja",L9&amp;M9&amp;N9&amp;O9,"")&amp;IF('Basisgegevens+Uitleg'!$C$7="Ja",Q9&amp;R9&amp;S9&amp;T9,"")&amp;IF('Basisgegevens+Uitleg'!$C$8="Ja",V9&amp;W9&amp;X9&amp;Y9,"")&amp;IF('Basisgegevens+Uitleg'!$C$9="Ja",AA9&amp;AB9&amp;AC9&amp;AD9,"")),1))=TRUE,"","M ")&amp;IF(ISERROR(SEARCH("A",IF(IF('Basisgegevens+Uitleg'!$C$5="Ja",LEN(G9&amp;H9&amp;I9&amp;J9),0)+IF('Basisgegevens+Uitleg'!$C$6="Ja",LEN(L9&amp;M9&amp;N9&amp;O9),0)+IF('Basisgegevens+Uitleg'!$C$7="Ja",LEN(Q9&amp;R9&amp;S9&amp;T9),0)+IF('Basisgegevens+Uitleg'!$C$8="Ja",LEN(V9&amp;W9&amp;X9&amp;Y9),0)+IF('Basisgegevens+Uitleg'!$C$9="Ja",LEN(AA9&amp;AB9&amp;AC9&amp;AD9),0)&lt;(4+IF('Basisgegevens+Uitleg'!$C$6="Ja",4,0)+IF('Basisgegevens+Uitleg'!$C$7="Ja",4,0)+IF('Basisgegevens+Uitleg'!$C$8="Ja",4,0)+IF('Basisgegevens+Uitleg'!$C$9="Ja",4,0)),C9,"Niet")&amp;(G9&amp;H9&amp;I9&amp;J9&amp;IF('Basisgegevens+Uitleg'!$C$6="Ja",L9&amp;M9&amp;N9&amp;O9,"")&amp;IF('Basisgegevens+Uitleg'!$C$7="Ja",Q9&amp;R9&amp;S9&amp;T9,"")&amp;IF('Basisgegevens+Uitleg'!$C$8="Ja",V9&amp;W9&amp;X9&amp;Y9,"")&amp;IF('Basisgegevens+Uitleg'!$C$9="Ja",AA9&amp;AB9&amp;AC9&amp;AD9,"")),1))=TRUE,"","A")))</f>
        <v>V</v>
      </c>
      <c r="E9" s="110" t="str">
        <f t="shared" si="2"/>
        <v>Zondag</v>
      </c>
      <c r="F9" s="138">
        <f>IF(ROW(E9)-5&lt;='Basisgegevens+Uitleg'!$C$2,F8+1,"--")</f>
        <v>45326</v>
      </c>
      <c r="G9" s="86" t="s">
        <v>4</v>
      </c>
      <c r="H9" s="82" t="s">
        <v>4</v>
      </c>
      <c r="I9" s="82"/>
      <c r="J9" s="87"/>
      <c r="K9" s="9"/>
      <c r="L9" s="86" t="s">
        <v>4</v>
      </c>
      <c r="M9" s="82" t="s">
        <v>4</v>
      </c>
      <c r="N9" s="82"/>
      <c r="O9" s="87"/>
      <c r="P9" s="9"/>
      <c r="Q9" s="86"/>
      <c r="R9" s="82"/>
      <c r="S9" s="82"/>
      <c r="T9" s="87"/>
      <c r="U9" s="9"/>
      <c r="V9" s="86"/>
      <c r="W9" s="82"/>
      <c r="X9" s="82"/>
      <c r="Y9" s="87"/>
      <c r="Z9" s="9"/>
      <c r="AA9" s="86"/>
      <c r="AB9" s="82"/>
      <c r="AC9" s="82"/>
      <c r="AD9" s="87"/>
      <c r="AE9" s="9"/>
      <c r="AF9" s="108" t="s">
        <v>141</v>
      </c>
      <c r="AG9" s="18" t="str">
        <f>IF(ISERROR(VLOOKUP($F9,'Speciale dagen&amp;Activiteiten'!$A$3:$A$100,1,FALSE))=TRUE,"",VLOOKUP($F9,'Speciale dagen&amp;Activiteiten'!$A$3:$B$100,2,FALSE))</f>
        <v/>
      </c>
      <c r="AH9" s="14" t="str">
        <f>IF(ISERROR(VLOOKUP(CONCATENATE(DAY($F9),"-",MONTH($F9)),Verjaardagen!$C$2:$C$101,1,FALSE))=TRUE,"",VLOOKUP(CONCATENATE(DAY($F9),"-",MONTH($F9)),Verjaardagen!$C$2:$E$101,3,FALSE))</f>
        <v/>
      </c>
      <c r="AI9" s="15" t="str">
        <f>IF(ISERROR(VLOOKUP(F9,'School(vakanties)&amp;Activiteiten'!A$4:A$102,1,FALSE)=TRUE),IF(ISERROR(VLOOKUP(F9,'School(vakanties)&amp;Activiteiten'!B$4:B$102,1,FALSE)=TRUE),IF(AJ9&gt;0,AI8,""),VLOOKUP(F9,'School(vakanties)&amp;Activiteiten'!B$4:C$102,2,FALSE)),VLOOKUP(F9,'School(vakanties)&amp;Activiteiten'!A$4:C$102,3,FALSE))</f>
        <v/>
      </c>
      <c r="AJ9" s="16">
        <f>IF(ISERROR(VLOOKUP(F9,'School(vakanties)&amp;Activiteiten'!A$4:A$102,1,FALSE)=TRUE),IF(AND(AJ8&gt;0,AJ8&lt;999),AJ8-1,0),VLOOKUP(F9,'School(vakanties)&amp;Activiteiten'!A$4:D$102,4,FALSE))</f>
        <v>0</v>
      </c>
    </row>
    <row r="10" spans="1:36" x14ac:dyDescent="0.25">
      <c r="A10" s="180" t="str">
        <f t="shared" si="0"/>
        <v>--</v>
      </c>
      <c r="B10" s="110">
        <f t="shared" si="1"/>
        <v>6</v>
      </c>
      <c r="C10" s="179" t="str">
        <f>IF(F10="--","--",IF(ISEVEN(B10)=TRUE,SUBSTITUTE(LEFT(VLOOKUP(E10,'Basisgegevens+Uitleg'!$B$19:$D$25,3,),1),0,"--"),SUBSTITUTE(LEFT(VLOOKUP(E10,'Basisgegevens+Uitleg'!$B$19:$C$25,2,),1),0,"--")))</f>
        <v>M</v>
      </c>
      <c r="D10" s="179" t="str">
        <f>IF(F10="--","--",TRIM(IF(ISERROR(SEARCH("V",IF(IF('Basisgegevens+Uitleg'!$C$5="Ja",LEN(G10&amp;H10&amp;I10&amp;J10),0)+IF('Basisgegevens+Uitleg'!$C$6="Ja",LEN(L10&amp;M10&amp;N10&amp;O10),0)+IF('Basisgegevens+Uitleg'!$C$7="Ja",LEN(Q10&amp;R10&amp;S10&amp;T10),0)+IF('Basisgegevens+Uitleg'!$C$8="Ja",LEN(V10&amp;W10&amp;X10&amp;Y10),0)+IF('Basisgegevens+Uitleg'!$C$9="Ja",LEN(AA10&amp;AB10&amp;AC10&amp;AD10),0)&lt;(4+IF('Basisgegevens+Uitleg'!$C$6="Ja",4,0)+IF('Basisgegevens+Uitleg'!$C$7="Ja",4,0)+IF('Basisgegevens+Uitleg'!$C$8="Ja",4,0)+IF('Basisgegevens+Uitleg'!$C$9="Ja",4,0)),C10,"Niet")&amp;(G10&amp;H10&amp;I10&amp;J10&amp;IF('Basisgegevens+Uitleg'!$C$6="Ja",L10&amp;M10&amp;N10&amp;O10,"")&amp;IF('Basisgegevens+Uitleg'!$C$7="Ja",Q10&amp;R10&amp;S10&amp;T10,"")&amp;IF('Basisgegevens+Uitleg'!$C$8="Ja",V10&amp;W10&amp;X10&amp;Y10,"")&amp;IF('Basisgegevens+Uitleg'!$C$9="Ja",AA10&amp;AB10&amp;AC10&amp;AD10,"")),1))=TRUE,"","V ")&amp;IF(ISERROR(SEARCH("M",IF(IF('Basisgegevens+Uitleg'!$C$5="Ja",LEN(G10&amp;H10&amp;I10&amp;J10),0)+IF('Basisgegevens+Uitleg'!$C$6="Ja",LEN(L10&amp;M10&amp;N10&amp;O10),0)+IF('Basisgegevens+Uitleg'!$C$7="Ja",LEN(Q10&amp;R10&amp;S10&amp;T10),0)+IF('Basisgegevens+Uitleg'!$C$8="Ja",LEN(V10&amp;W10&amp;X10&amp;Y10),0)+IF('Basisgegevens+Uitleg'!$C$9="Ja",LEN(AA10&amp;AB10&amp;AC10&amp;AD10),0)&lt;(4+IF('Basisgegevens+Uitleg'!$C$6="Ja",4,0)+IF('Basisgegevens+Uitleg'!$C$7="Ja",4,0)+IF('Basisgegevens+Uitleg'!$C$8="Ja",4,0)+IF('Basisgegevens+Uitleg'!$C$9="Ja",4,0)),C10,"Niet")&amp;(G10&amp;H10&amp;I10&amp;J10&amp;IF('Basisgegevens+Uitleg'!$C$6="Ja",L10&amp;M10&amp;N10&amp;O10,"")&amp;IF('Basisgegevens+Uitleg'!$C$7="Ja",Q10&amp;R10&amp;S10&amp;T10,"")&amp;IF('Basisgegevens+Uitleg'!$C$8="Ja",V10&amp;W10&amp;X10&amp;Y10,"")&amp;IF('Basisgegevens+Uitleg'!$C$9="Ja",AA10&amp;AB10&amp;AC10&amp;AD10,"")),1))=TRUE,"","M ")&amp;IF(ISERROR(SEARCH("A",IF(IF('Basisgegevens+Uitleg'!$C$5="Ja",LEN(G10&amp;H10&amp;I10&amp;J10),0)+IF('Basisgegevens+Uitleg'!$C$6="Ja",LEN(L10&amp;M10&amp;N10&amp;O10),0)+IF('Basisgegevens+Uitleg'!$C$7="Ja",LEN(Q10&amp;R10&amp;S10&amp;T10),0)+IF('Basisgegevens+Uitleg'!$C$8="Ja",LEN(V10&amp;W10&amp;X10&amp;Y10),0)+IF('Basisgegevens+Uitleg'!$C$9="Ja",LEN(AA10&amp;AB10&amp;AC10&amp;AD10),0)&lt;(4+IF('Basisgegevens+Uitleg'!$C$6="Ja",4,0)+IF('Basisgegevens+Uitleg'!$C$7="Ja",4,0)+IF('Basisgegevens+Uitleg'!$C$8="Ja",4,0)+IF('Basisgegevens+Uitleg'!$C$9="Ja",4,0)),C10,"Niet")&amp;(G10&amp;H10&amp;I10&amp;J10&amp;IF('Basisgegevens+Uitleg'!$C$6="Ja",L10&amp;M10&amp;N10&amp;O10,"")&amp;IF('Basisgegevens+Uitleg'!$C$7="Ja",Q10&amp;R10&amp;S10&amp;T10,"")&amp;IF('Basisgegevens+Uitleg'!$C$8="Ja",V10&amp;W10&amp;X10&amp;Y10,"")&amp;IF('Basisgegevens+Uitleg'!$C$9="Ja",AA10&amp;AB10&amp;AC10&amp;AD10,"")),1))=TRUE,"","A")))</f>
        <v>M</v>
      </c>
      <c r="E10" s="110" t="str">
        <f t="shared" si="2"/>
        <v>Maandag</v>
      </c>
      <c r="F10" s="138">
        <f>IF(ROW(E10)-5&lt;='Basisgegevens+Uitleg'!$C$2,F9+1,"--")</f>
        <v>45327</v>
      </c>
      <c r="G10" s="86"/>
      <c r="H10" s="82"/>
      <c r="I10" s="82"/>
      <c r="J10" s="87"/>
      <c r="K10" s="9"/>
      <c r="L10" s="86"/>
      <c r="M10" s="82"/>
      <c r="N10" s="82"/>
      <c r="O10" s="87"/>
      <c r="P10" s="9"/>
      <c r="Q10" s="86"/>
      <c r="R10" s="82"/>
      <c r="S10" s="82"/>
      <c r="T10" s="87"/>
      <c r="U10" s="9"/>
      <c r="V10" s="86"/>
      <c r="W10" s="82"/>
      <c r="X10" s="82"/>
      <c r="Y10" s="87"/>
      <c r="Z10" s="9"/>
      <c r="AA10" s="86"/>
      <c r="AB10" s="82"/>
      <c r="AC10" s="82"/>
      <c r="AD10" s="87"/>
      <c r="AE10" s="9"/>
      <c r="AF10" s="108"/>
      <c r="AG10" s="18" t="str">
        <f>IF(ISERROR(VLOOKUP($F10,'Speciale dagen&amp;Activiteiten'!$A$3:$A$100,1,FALSE))=TRUE,"",VLOOKUP($F10,'Speciale dagen&amp;Activiteiten'!$A$3:$B$100,2,FALSE))</f>
        <v/>
      </c>
      <c r="AH10" s="14" t="str">
        <f>IF(ISERROR(VLOOKUP(CONCATENATE(DAY($F10),"-",MONTH($F10)),Verjaardagen!$C$2:$C$101,1,FALSE))=TRUE,"",VLOOKUP(CONCATENATE(DAY($F10),"-",MONTH($F10)),Verjaardagen!$C$2:$E$101,3,FALSE))</f>
        <v/>
      </c>
      <c r="AI10" s="15" t="str">
        <f>IF(ISERROR(VLOOKUP(F10,'School(vakanties)&amp;Activiteiten'!A$4:A$102,1,FALSE)=TRUE),IF(ISERROR(VLOOKUP(F10,'School(vakanties)&amp;Activiteiten'!B$4:B$102,1,FALSE)=TRUE),IF(AJ10&gt;0,AI9,""),VLOOKUP(F10,'School(vakanties)&amp;Activiteiten'!B$4:C$102,2,FALSE)),VLOOKUP(F10,'School(vakanties)&amp;Activiteiten'!A$4:C$102,3,FALSE))</f>
        <v/>
      </c>
      <c r="AJ10" s="16">
        <f>IF(ISERROR(VLOOKUP(F10,'School(vakanties)&amp;Activiteiten'!A$4:A$102,1,FALSE)=TRUE),IF(AND(AJ9&gt;0,AJ9&lt;999),AJ9-1,0),VLOOKUP(F10,'School(vakanties)&amp;Activiteiten'!A$4:D$102,4,FALSE))</f>
        <v>0</v>
      </c>
    </row>
    <row r="11" spans="1:36" x14ac:dyDescent="0.25">
      <c r="A11" s="180" t="str">
        <f t="shared" si="0"/>
        <v>--</v>
      </c>
      <c r="B11" s="110">
        <f t="shared" si="1"/>
        <v>6</v>
      </c>
      <c r="C11" s="179" t="str">
        <f>IF(F11="--","--",IF(ISEVEN(B11)=TRUE,SUBSTITUTE(LEFT(VLOOKUP(E11,'Basisgegevens+Uitleg'!$B$19:$D$25,3,),1),0,"--"),SUBSTITUTE(LEFT(VLOOKUP(E11,'Basisgegevens+Uitleg'!$B$19:$C$25,2,),1),0,"--")))</f>
        <v>V</v>
      </c>
      <c r="D11" s="179" t="str">
        <f>IF(F11="--","--",TRIM(IF(ISERROR(SEARCH("V",IF(IF('Basisgegevens+Uitleg'!$C$5="Ja",LEN(G11&amp;H11&amp;I11&amp;J11),0)+IF('Basisgegevens+Uitleg'!$C$6="Ja",LEN(L11&amp;M11&amp;N11&amp;O11),0)+IF('Basisgegevens+Uitleg'!$C$7="Ja",LEN(Q11&amp;R11&amp;S11&amp;T11),0)+IF('Basisgegevens+Uitleg'!$C$8="Ja",LEN(V11&amp;W11&amp;X11&amp;Y11),0)+IF('Basisgegevens+Uitleg'!$C$9="Ja",LEN(AA11&amp;AB11&amp;AC11&amp;AD11),0)&lt;(4+IF('Basisgegevens+Uitleg'!$C$6="Ja",4,0)+IF('Basisgegevens+Uitleg'!$C$7="Ja",4,0)+IF('Basisgegevens+Uitleg'!$C$8="Ja",4,0)+IF('Basisgegevens+Uitleg'!$C$9="Ja",4,0)),C11,"Niet")&amp;(G11&amp;H11&amp;I11&amp;J11&amp;IF('Basisgegevens+Uitleg'!$C$6="Ja",L11&amp;M11&amp;N11&amp;O11,"")&amp;IF('Basisgegevens+Uitleg'!$C$7="Ja",Q11&amp;R11&amp;S11&amp;T11,"")&amp;IF('Basisgegevens+Uitleg'!$C$8="Ja",V11&amp;W11&amp;X11&amp;Y11,"")&amp;IF('Basisgegevens+Uitleg'!$C$9="Ja",AA11&amp;AB11&amp;AC11&amp;AD11,"")),1))=TRUE,"","V ")&amp;IF(ISERROR(SEARCH("M",IF(IF('Basisgegevens+Uitleg'!$C$5="Ja",LEN(G11&amp;H11&amp;I11&amp;J11),0)+IF('Basisgegevens+Uitleg'!$C$6="Ja",LEN(L11&amp;M11&amp;N11&amp;O11),0)+IF('Basisgegevens+Uitleg'!$C$7="Ja",LEN(Q11&amp;R11&amp;S11&amp;T11),0)+IF('Basisgegevens+Uitleg'!$C$8="Ja",LEN(V11&amp;W11&amp;X11&amp;Y11),0)+IF('Basisgegevens+Uitleg'!$C$9="Ja",LEN(AA11&amp;AB11&amp;AC11&amp;AD11),0)&lt;(4+IF('Basisgegevens+Uitleg'!$C$6="Ja",4,0)+IF('Basisgegevens+Uitleg'!$C$7="Ja",4,0)+IF('Basisgegevens+Uitleg'!$C$8="Ja",4,0)+IF('Basisgegevens+Uitleg'!$C$9="Ja",4,0)),C11,"Niet")&amp;(G11&amp;H11&amp;I11&amp;J11&amp;IF('Basisgegevens+Uitleg'!$C$6="Ja",L11&amp;M11&amp;N11&amp;O11,"")&amp;IF('Basisgegevens+Uitleg'!$C$7="Ja",Q11&amp;R11&amp;S11&amp;T11,"")&amp;IF('Basisgegevens+Uitleg'!$C$8="Ja",V11&amp;W11&amp;X11&amp;Y11,"")&amp;IF('Basisgegevens+Uitleg'!$C$9="Ja",AA11&amp;AB11&amp;AC11&amp;AD11,"")),1))=TRUE,"","M ")&amp;IF(ISERROR(SEARCH("A",IF(IF('Basisgegevens+Uitleg'!$C$5="Ja",LEN(G11&amp;H11&amp;I11&amp;J11),0)+IF('Basisgegevens+Uitleg'!$C$6="Ja",LEN(L11&amp;M11&amp;N11&amp;O11),0)+IF('Basisgegevens+Uitleg'!$C$7="Ja",LEN(Q11&amp;R11&amp;S11&amp;T11),0)+IF('Basisgegevens+Uitleg'!$C$8="Ja",LEN(V11&amp;W11&amp;X11&amp;Y11),0)+IF('Basisgegevens+Uitleg'!$C$9="Ja",LEN(AA11&amp;AB11&amp;AC11&amp;AD11),0)&lt;(4+IF('Basisgegevens+Uitleg'!$C$6="Ja",4,0)+IF('Basisgegevens+Uitleg'!$C$7="Ja",4,0)+IF('Basisgegevens+Uitleg'!$C$8="Ja",4,0)+IF('Basisgegevens+Uitleg'!$C$9="Ja",4,0)),C11,"Niet")&amp;(G11&amp;H11&amp;I11&amp;J11&amp;IF('Basisgegevens+Uitleg'!$C$6="Ja",L11&amp;M11&amp;N11&amp;O11,"")&amp;IF('Basisgegevens+Uitleg'!$C$7="Ja",Q11&amp;R11&amp;S11&amp;T11,"")&amp;IF('Basisgegevens+Uitleg'!$C$8="Ja",V11&amp;W11&amp;X11&amp;Y11,"")&amp;IF('Basisgegevens+Uitleg'!$C$9="Ja",AA11&amp;AB11&amp;AC11&amp;AD11,"")),1))=TRUE,"","A")))</f>
        <v>V</v>
      </c>
      <c r="E11" s="110" t="str">
        <f t="shared" si="2"/>
        <v>Dinsdag</v>
      </c>
      <c r="F11" s="138">
        <f>IF(ROW(E11)-5&lt;='Basisgegevens+Uitleg'!$C$2,F10+1,"--")</f>
        <v>45328</v>
      </c>
      <c r="G11" s="86"/>
      <c r="H11" s="82"/>
      <c r="I11" s="82"/>
      <c r="J11" s="87"/>
      <c r="K11" s="9"/>
      <c r="L11" s="86"/>
      <c r="M11" s="82"/>
      <c r="N11" s="82"/>
      <c r="O11" s="87"/>
      <c r="P11" s="9"/>
      <c r="Q11" s="86"/>
      <c r="R11" s="82"/>
      <c r="S11" s="82"/>
      <c r="T11" s="87"/>
      <c r="U11" s="9"/>
      <c r="V11" s="86"/>
      <c r="W11" s="82"/>
      <c r="X11" s="82"/>
      <c r="Y11" s="87"/>
      <c r="Z11" s="9"/>
      <c r="AA11" s="86"/>
      <c r="AB11" s="82"/>
      <c r="AC11" s="82"/>
      <c r="AD11" s="87"/>
      <c r="AE11" s="9"/>
      <c r="AF11" s="108"/>
      <c r="AG11" s="18" t="str">
        <f>IF(ISERROR(VLOOKUP($F11,'Speciale dagen&amp;Activiteiten'!$A$3:$A$100,1,FALSE))=TRUE,"",VLOOKUP($F11,'Speciale dagen&amp;Activiteiten'!$A$3:$B$100,2,FALSE))</f>
        <v/>
      </c>
      <c r="AH11" s="14" t="str">
        <f>IF(ISERROR(VLOOKUP(CONCATENATE(DAY($F11),"-",MONTH($F11)),Verjaardagen!$C$2:$C$101,1,FALSE))=TRUE,"",VLOOKUP(CONCATENATE(DAY($F11),"-",MONTH($F11)),Verjaardagen!$C$2:$E$101,3,FALSE))</f>
        <v/>
      </c>
      <c r="AI11" s="15" t="str">
        <f>IF(ISERROR(VLOOKUP(F11,'School(vakanties)&amp;Activiteiten'!A$4:A$102,1,FALSE)=TRUE),IF(ISERROR(VLOOKUP(F11,'School(vakanties)&amp;Activiteiten'!B$4:B$102,1,FALSE)=TRUE),IF(AJ11&gt;0,AI10,""),VLOOKUP(F11,'School(vakanties)&amp;Activiteiten'!B$4:C$102,2,FALSE)),VLOOKUP(F11,'School(vakanties)&amp;Activiteiten'!A$4:C$102,3,FALSE))</f>
        <v/>
      </c>
      <c r="AJ11" s="16">
        <f>IF(ISERROR(VLOOKUP(F11,'School(vakanties)&amp;Activiteiten'!A$4:A$102,1,FALSE)=TRUE),IF(AND(AJ10&gt;0,AJ10&lt;999),AJ10-1,0),VLOOKUP(F11,'School(vakanties)&amp;Activiteiten'!A$4:D$102,4,FALSE))</f>
        <v>0</v>
      </c>
    </row>
    <row r="12" spans="1:36" x14ac:dyDescent="0.25">
      <c r="A12" s="180" t="str">
        <f t="shared" si="0"/>
        <v>--</v>
      </c>
      <c r="B12" s="110">
        <f t="shared" si="1"/>
        <v>6</v>
      </c>
      <c r="C12" s="179" t="str">
        <f>IF(F12="--","--",IF(ISEVEN(B12)=TRUE,SUBSTITUTE(LEFT(VLOOKUP(E12,'Basisgegevens+Uitleg'!$B$19:$D$25,3,),1),0,"--"),SUBSTITUTE(LEFT(VLOOKUP(E12,'Basisgegevens+Uitleg'!$B$19:$C$25,2,),1),0,"--")))</f>
        <v>V</v>
      </c>
      <c r="D12" s="179" t="str">
        <f>IF(F12="--","--",TRIM(IF(ISERROR(SEARCH("V",IF(IF('Basisgegevens+Uitleg'!$C$5="Ja",LEN(G12&amp;H12&amp;I12&amp;J12),0)+IF('Basisgegevens+Uitleg'!$C$6="Ja",LEN(L12&amp;M12&amp;N12&amp;O12),0)+IF('Basisgegevens+Uitleg'!$C$7="Ja",LEN(Q12&amp;R12&amp;S12&amp;T12),0)+IF('Basisgegevens+Uitleg'!$C$8="Ja",LEN(V12&amp;W12&amp;X12&amp;Y12),0)+IF('Basisgegevens+Uitleg'!$C$9="Ja",LEN(AA12&amp;AB12&amp;AC12&amp;AD12),0)&lt;(4+IF('Basisgegevens+Uitleg'!$C$6="Ja",4,0)+IF('Basisgegevens+Uitleg'!$C$7="Ja",4,0)+IF('Basisgegevens+Uitleg'!$C$8="Ja",4,0)+IF('Basisgegevens+Uitleg'!$C$9="Ja",4,0)),C12,"Niet")&amp;(G12&amp;H12&amp;I12&amp;J12&amp;IF('Basisgegevens+Uitleg'!$C$6="Ja",L12&amp;M12&amp;N12&amp;O12,"")&amp;IF('Basisgegevens+Uitleg'!$C$7="Ja",Q12&amp;R12&amp;S12&amp;T12,"")&amp;IF('Basisgegevens+Uitleg'!$C$8="Ja",V12&amp;W12&amp;X12&amp;Y12,"")&amp;IF('Basisgegevens+Uitleg'!$C$9="Ja",AA12&amp;AB12&amp;AC12&amp;AD12,"")),1))=TRUE,"","V ")&amp;IF(ISERROR(SEARCH("M",IF(IF('Basisgegevens+Uitleg'!$C$5="Ja",LEN(G12&amp;H12&amp;I12&amp;J12),0)+IF('Basisgegevens+Uitleg'!$C$6="Ja",LEN(L12&amp;M12&amp;N12&amp;O12),0)+IF('Basisgegevens+Uitleg'!$C$7="Ja",LEN(Q12&amp;R12&amp;S12&amp;T12),0)+IF('Basisgegevens+Uitleg'!$C$8="Ja",LEN(V12&amp;W12&amp;X12&amp;Y12),0)+IF('Basisgegevens+Uitleg'!$C$9="Ja",LEN(AA12&amp;AB12&amp;AC12&amp;AD12),0)&lt;(4+IF('Basisgegevens+Uitleg'!$C$6="Ja",4,0)+IF('Basisgegevens+Uitleg'!$C$7="Ja",4,0)+IF('Basisgegevens+Uitleg'!$C$8="Ja",4,0)+IF('Basisgegevens+Uitleg'!$C$9="Ja",4,0)),C12,"Niet")&amp;(G12&amp;H12&amp;I12&amp;J12&amp;IF('Basisgegevens+Uitleg'!$C$6="Ja",L12&amp;M12&amp;N12&amp;O12,"")&amp;IF('Basisgegevens+Uitleg'!$C$7="Ja",Q12&amp;R12&amp;S12&amp;T12,"")&amp;IF('Basisgegevens+Uitleg'!$C$8="Ja",V12&amp;W12&amp;X12&amp;Y12,"")&amp;IF('Basisgegevens+Uitleg'!$C$9="Ja",AA12&amp;AB12&amp;AC12&amp;AD12,"")),1))=TRUE,"","M ")&amp;IF(ISERROR(SEARCH("A",IF(IF('Basisgegevens+Uitleg'!$C$5="Ja",LEN(G12&amp;H12&amp;I12&amp;J12),0)+IF('Basisgegevens+Uitleg'!$C$6="Ja",LEN(L12&amp;M12&amp;N12&amp;O12),0)+IF('Basisgegevens+Uitleg'!$C$7="Ja",LEN(Q12&amp;R12&amp;S12&amp;T12),0)+IF('Basisgegevens+Uitleg'!$C$8="Ja",LEN(V12&amp;W12&amp;X12&amp;Y12),0)+IF('Basisgegevens+Uitleg'!$C$9="Ja",LEN(AA12&amp;AB12&amp;AC12&amp;AD12),0)&lt;(4+IF('Basisgegevens+Uitleg'!$C$6="Ja",4,0)+IF('Basisgegevens+Uitleg'!$C$7="Ja",4,0)+IF('Basisgegevens+Uitleg'!$C$8="Ja",4,0)+IF('Basisgegevens+Uitleg'!$C$9="Ja",4,0)),C12,"Niet")&amp;(G12&amp;H12&amp;I12&amp;J12&amp;IF('Basisgegevens+Uitleg'!$C$6="Ja",L12&amp;M12&amp;N12&amp;O12,"")&amp;IF('Basisgegevens+Uitleg'!$C$7="Ja",Q12&amp;R12&amp;S12&amp;T12,"")&amp;IF('Basisgegevens+Uitleg'!$C$8="Ja",V12&amp;W12&amp;X12&amp;Y12,"")&amp;IF('Basisgegevens+Uitleg'!$C$9="Ja",AA12&amp;AB12&amp;AC12&amp;AD12,"")),1))=TRUE,"","A")))</f>
        <v>V</v>
      </c>
      <c r="E12" s="110" t="str">
        <f t="shared" si="2"/>
        <v>Woensdag</v>
      </c>
      <c r="F12" s="138">
        <f>IF(ROW(E12)-5&lt;='Basisgegevens+Uitleg'!$C$2,F11+1,"--")</f>
        <v>45329</v>
      </c>
      <c r="G12" s="86"/>
      <c r="H12" s="82"/>
      <c r="I12" s="82"/>
      <c r="J12" s="87" t="s">
        <v>4</v>
      </c>
      <c r="K12" s="9"/>
      <c r="L12" s="86"/>
      <c r="M12" s="82"/>
      <c r="N12" s="82"/>
      <c r="O12" s="87" t="s">
        <v>4</v>
      </c>
      <c r="P12" s="9"/>
      <c r="Q12" s="86"/>
      <c r="R12" s="82"/>
      <c r="S12" s="82"/>
      <c r="T12" s="87"/>
      <c r="U12" s="9"/>
      <c r="V12" s="86"/>
      <c r="W12" s="82"/>
      <c r="X12" s="82"/>
      <c r="Y12" s="87"/>
      <c r="Z12" s="9"/>
      <c r="AA12" s="86"/>
      <c r="AB12" s="82"/>
      <c r="AC12" s="82"/>
      <c r="AD12" s="87"/>
      <c r="AE12" s="9"/>
      <c r="AF12" s="108" t="s">
        <v>143</v>
      </c>
      <c r="AG12" s="18" t="str">
        <f>IF(ISERROR(VLOOKUP($F12,'Speciale dagen&amp;Activiteiten'!$A$3:$A$100,1,FALSE))=TRUE,"",VLOOKUP($F12,'Speciale dagen&amp;Activiteiten'!$A$3:$B$100,2,FALSE))</f>
        <v/>
      </c>
      <c r="AH12" s="14" t="str">
        <f>IF(ISERROR(VLOOKUP(CONCATENATE(DAY($F12),"-",MONTH($F12)),Verjaardagen!$C$2:$C$101,1,FALSE))=TRUE,"",VLOOKUP(CONCATENATE(DAY($F12),"-",MONTH($F12)),Verjaardagen!$C$2:$E$101,3,FALSE))</f>
        <v/>
      </c>
      <c r="AI12" s="15" t="str">
        <f>IF(ISERROR(VLOOKUP(F12,'School(vakanties)&amp;Activiteiten'!A$4:A$102,1,FALSE)=TRUE),IF(ISERROR(VLOOKUP(F12,'School(vakanties)&amp;Activiteiten'!B$4:B$102,1,FALSE)=TRUE),IF(AJ12&gt;0,AI11,""),VLOOKUP(F12,'School(vakanties)&amp;Activiteiten'!B$4:C$102,2,FALSE)),VLOOKUP(F12,'School(vakanties)&amp;Activiteiten'!A$4:C$102,3,FALSE))</f>
        <v/>
      </c>
      <c r="AJ12" s="16">
        <f>IF(ISERROR(VLOOKUP(F12,'School(vakanties)&amp;Activiteiten'!A$4:A$102,1,FALSE)=TRUE),IF(AND(AJ11&gt;0,AJ11&lt;999),AJ11-1,0),VLOOKUP(F12,'School(vakanties)&amp;Activiteiten'!A$4:D$102,4,FALSE))</f>
        <v>0</v>
      </c>
    </row>
    <row r="13" spans="1:36" x14ac:dyDescent="0.25">
      <c r="A13" s="180" t="str">
        <f t="shared" si="0"/>
        <v>--</v>
      </c>
      <c r="B13" s="110">
        <f t="shared" si="1"/>
        <v>6</v>
      </c>
      <c r="C13" s="179" t="str">
        <f>IF(F13="--","--",IF(ISEVEN(B13)=TRUE,SUBSTITUTE(LEFT(VLOOKUP(E13,'Basisgegevens+Uitleg'!$B$19:$D$25,3,),1),0,"--"),SUBSTITUTE(LEFT(VLOOKUP(E13,'Basisgegevens+Uitleg'!$B$19:$C$25,2,),1),0,"--")))</f>
        <v>V</v>
      </c>
      <c r="D13" s="179" t="str">
        <f>IF(F13="--","--",TRIM(IF(ISERROR(SEARCH("V",IF(IF('Basisgegevens+Uitleg'!$C$5="Ja",LEN(G13&amp;H13&amp;I13&amp;J13),0)+IF('Basisgegevens+Uitleg'!$C$6="Ja",LEN(L13&amp;M13&amp;N13&amp;O13),0)+IF('Basisgegevens+Uitleg'!$C$7="Ja",LEN(Q13&amp;R13&amp;S13&amp;T13),0)+IF('Basisgegevens+Uitleg'!$C$8="Ja",LEN(V13&amp;W13&amp;X13&amp;Y13),0)+IF('Basisgegevens+Uitleg'!$C$9="Ja",LEN(AA13&amp;AB13&amp;AC13&amp;AD13),0)&lt;(4+IF('Basisgegevens+Uitleg'!$C$6="Ja",4,0)+IF('Basisgegevens+Uitleg'!$C$7="Ja",4,0)+IF('Basisgegevens+Uitleg'!$C$8="Ja",4,0)+IF('Basisgegevens+Uitleg'!$C$9="Ja",4,0)),C13,"Niet")&amp;(G13&amp;H13&amp;I13&amp;J13&amp;IF('Basisgegevens+Uitleg'!$C$6="Ja",L13&amp;M13&amp;N13&amp;O13,"")&amp;IF('Basisgegevens+Uitleg'!$C$7="Ja",Q13&amp;R13&amp;S13&amp;T13,"")&amp;IF('Basisgegevens+Uitleg'!$C$8="Ja",V13&amp;W13&amp;X13&amp;Y13,"")&amp;IF('Basisgegevens+Uitleg'!$C$9="Ja",AA13&amp;AB13&amp;AC13&amp;AD13,"")),1))=TRUE,"","V ")&amp;IF(ISERROR(SEARCH("M",IF(IF('Basisgegevens+Uitleg'!$C$5="Ja",LEN(G13&amp;H13&amp;I13&amp;J13),0)+IF('Basisgegevens+Uitleg'!$C$6="Ja",LEN(L13&amp;M13&amp;N13&amp;O13),0)+IF('Basisgegevens+Uitleg'!$C$7="Ja",LEN(Q13&amp;R13&amp;S13&amp;T13),0)+IF('Basisgegevens+Uitleg'!$C$8="Ja",LEN(V13&amp;W13&amp;X13&amp;Y13),0)+IF('Basisgegevens+Uitleg'!$C$9="Ja",LEN(AA13&amp;AB13&amp;AC13&amp;AD13),0)&lt;(4+IF('Basisgegevens+Uitleg'!$C$6="Ja",4,0)+IF('Basisgegevens+Uitleg'!$C$7="Ja",4,0)+IF('Basisgegevens+Uitleg'!$C$8="Ja",4,0)+IF('Basisgegevens+Uitleg'!$C$9="Ja",4,0)),C13,"Niet")&amp;(G13&amp;H13&amp;I13&amp;J13&amp;IF('Basisgegevens+Uitleg'!$C$6="Ja",L13&amp;M13&amp;N13&amp;O13,"")&amp;IF('Basisgegevens+Uitleg'!$C$7="Ja",Q13&amp;R13&amp;S13&amp;T13,"")&amp;IF('Basisgegevens+Uitleg'!$C$8="Ja",V13&amp;W13&amp;X13&amp;Y13,"")&amp;IF('Basisgegevens+Uitleg'!$C$9="Ja",AA13&amp;AB13&amp;AC13&amp;AD13,"")),1))=TRUE,"","M ")&amp;IF(ISERROR(SEARCH("A",IF(IF('Basisgegevens+Uitleg'!$C$5="Ja",LEN(G13&amp;H13&amp;I13&amp;J13),0)+IF('Basisgegevens+Uitleg'!$C$6="Ja",LEN(L13&amp;M13&amp;N13&amp;O13),0)+IF('Basisgegevens+Uitleg'!$C$7="Ja",LEN(Q13&amp;R13&amp;S13&amp;T13),0)+IF('Basisgegevens+Uitleg'!$C$8="Ja",LEN(V13&amp;W13&amp;X13&amp;Y13),0)+IF('Basisgegevens+Uitleg'!$C$9="Ja",LEN(AA13&amp;AB13&amp;AC13&amp;AD13),0)&lt;(4+IF('Basisgegevens+Uitleg'!$C$6="Ja",4,0)+IF('Basisgegevens+Uitleg'!$C$7="Ja",4,0)+IF('Basisgegevens+Uitleg'!$C$8="Ja",4,0)+IF('Basisgegevens+Uitleg'!$C$9="Ja",4,0)),C13,"Niet")&amp;(G13&amp;H13&amp;I13&amp;J13&amp;IF('Basisgegevens+Uitleg'!$C$6="Ja",L13&amp;M13&amp;N13&amp;O13,"")&amp;IF('Basisgegevens+Uitleg'!$C$7="Ja",Q13&amp;R13&amp;S13&amp;T13,"")&amp;IF('Basisgegevens+Uitleg'!$C$8="Ja",V13&amp;W13&amp;X13&amp;Y13,"")&amp;IF('Basisgegevens+Uitleg'!$C$9="Ja",AA13&amp;AB13&amp;AC13&amp;AD13,"")),1))=TRUE,"","A")))</f>
        <v>V</v>
      </c>
      <c r="E13" s="110" t="str">
        <f t="shared" si="2"/>
        <v>Donderdag</v>
      </c>
      <c r="F13" s="138">
        <f>IF(ROW(E13)-5&lt;='Basisgegevens+Uitleg'!$C$2,F12+1,"--")</f>
        <v>45330</v>
      </c>
      <c r="G13" s="86"/>
      <c r="H13" s="82"/>
      <c r="I13" s="82"/>
      <c r="J13" s="87"/>
      <c r="K13" s="9"/>
      <c r="L13" s="86"/>
      <c r="M13" s="82"/>
      <c r="N13" s="82"/>
      <c r="O13" s="87"/>
      <c r="P13" s="9"/>
      <c r="Q13" s="86"/>
      <c r="R13" s="82"/>
      <c r="S13" s="82"/>
      <c r="T13" s="87"/>
      <c r="U13" s="9"/>
      <c r="V13" s="86"/>
      <c r="W13" s="82"/>
      <c r="X13" s="82"/>
      <c r="Y13" s="87"/>
      <c r="Z13" s="9"/>
      <c r="AA13" s="86"/>
      <c r="AB13" s="82"/>
      <c r="AC13" s="82"/>
      <c r="AD13" s="87"/>
      <c r="AE13" s="9"/>
      <c r="AF13" s="108"/>
      <c r="AG13" s="18" t="str">
        <f>IF(ISERROR(VLOOKUP($F13,'Speciale dagen&amp;Activiteiten'!$A$3:$A$100,1,FALSE))=TRUE,"",VLOOKUP($F13,'Speciale dagen&amp;Activiteiten'!$A$3:$B$100,2,FALSE))</f>
        <v/>
      </c>
      <c r="AH13" s="14" t="str">
        <f>IF(ISERROR(VLOOKUP(CONCATENATE(DAY($F13),"-",MONTH($F13)),Verjaardagen!$C$2:$C$101,1,FALSE))=TRUE,"",VLOOKUP(CONCATENATE(DAY($F13),"-",MONTH($F13)),Verjaardagen!$C$2:$E$101,3,FALSE))</f>
        <v/>
      </c>
      <c r="AI13" s="15" t="str">
        <f>IF(ISERROR(VLOOKUP(F13,'School(vakanties)&amp;Activiteiten'!A$4:A$102,1,FALSE)=TRUE),IF(ISERROR(VLOOKUP(F13,'School(vakanties)&amp;Activiteiten'!B$4:B$102,1,FALSE)=TRUE),IF(AJ13&gt;0,AI12,""),VLOOKUP(F13,'School(vakanties)&amp;Activiteiten'!B$4:C$102,2,FALSE)),VLOOKUP(F13,'School(vakanties)&amp;Activiteiten'!A$4:C$102,3,FALSE))</f>
        <v/>
      </c>
      <c r="AJ13" s="16">
        <f>IF(ISERROR(VLOOKUP(F13,'School(vakanties)&amp;Activiteiten'!A$4:A$102,1,FALSE)=TRUE),IF(AND(AJ12&gt;0,AJ12&lt;999),AJ12-1,0),VLOOKUP(F13,'School(vakanties)&amp;Activiteiten'!A$4:D$102,4,FALSE))</f>
        <v>0</v>
      </c>
    </row>
    <row r="14" spans="1:36" x14ac:dyDescent="0.25">
      <c r="A14" s="180" t="str">
        <f t="shared" si="0"/>
        <v>--</v>
      </c>
      <c r="B14" s="110">
        <f t="shared" si="1"/>
        <v>6</v>
      </c>
      <c r="C14" s="179" t="str">
        <f>IF(F14="--","--",IF(ISEVEN(B14)=TRUE,SUBSTITUTE(LEFT(VLOOKUP(E14,'Basisgegevens+Uitleg'!$B$19:$D$25,3,),1),0,"--"),SUBSTITUTE(LEFT(VLOOKUP(E14,'Basisgegevens+Uitleg'!$B$19:$C$25,2,),1),0,"--")))</f>
        <v>V</v>
      </c>
      <c r="D14" s="179" t="str">
        <f>IF(F14="--","--",TRIM(IF(ISERROR(SEARCH("V",IF(IF('Basisgegevens+Uitleg'!$C$5="Ja",LEN(G14&amp;H14&amp;I14&amp;J14),0)+IF('Basisgegevens+Uitleg'!$C$6="Ja",LEN(L14&amp;M14&amp;N14&amp;O14),0)+IF('Basisgegevens+Uitleg'!$C$7="Ja",LEN(Q14&amp;R14&amp;S14&amp;T14),0)+IF('Basisgegevens+Uitleg'!$C$8="Ja",LEN(V14&amp;W14&amp;X14&amp;Y14),0)+IF('Basisgegevens+Uitleg'!$C$9="Ja",LEN(AA14&amp;AB14&amp;AC14&amp;AD14),0)&lt;(4+IF('Basisgegevens+Uitleg'!$C$6="Ja",4,0)+IF('Basisgegevens+Uitleg'!$C$7="Ja",4,0)+IF('Basisgegevens+Uitleg'!$C$8="Ja",4,0)+IF('Basisgegevens+Uitleg'!$C$9="Ja",4,0)),C14,"Niet")&amp;(G14&amp;H14&amp;I14&amp;J14&amp;IF('Basisgegevens+Uitleg'!$C$6="Ja",L14&amp;M14&amp;N14&amp;O14,"")&amp;IF('Basisgegevens+Uitleg'!$C$7="Ja",Q14&amp;R14&amp;S14&amp;T14,"")&amp;IF('Basisgegevens+Uitleg'!$C$8="Ja",V14&amp;W14&amp;X14&amp;Y14,"")&amp;IF('Basisgegevens+Uitleg'!$C$9="Ja",AA14&amp;AB14&amp;AC14&amp;AD14,"")),1))=TRUE,"","V ")&amp;IF(ISERROR(SEARCH("M",IF(IF('Basisgegevens+Uitleg'!$C$5="Ja",LEN(G14&amp;H14&amp;I14&amp;J14),0)+IF('Basisgegevens+Uitleg'!$C$6="Ja",LEN(L14&amp;M14&amp;N14&amp;O14),0)+IF('Basisgegevens+Uitleg'!$C$7="Ja",LEN(Q14&amp;R14&amp;S14&amp;T14),0)+IF('Basisgegevens+Uitleg'!$C$8="Ja",LEN(V14&amp;W14&amp;X14&amp;Y14),0)+IF('Basisgegevens+Uitleg'!$C$9="Ja",LEN(AA14&amp;AB14&amp;AC14&amp;AD14),0)&lt;(4+IF('Basisgegevens+Uitleg'!$C$6="Ja",4,0)+IF('Basisgegevens+Uitleg'!$C$7="Ja",4,0)+IF('Basisgegevens+Uitleg'!$C$8="Ja",4,0)+IF('Basisgegevens+Uitleg'!$C$9="Ja",4,0)),C14,"Niet")&amp;(G14&amp;H14&amp;I14&amp;J14&amp;IF('Basisgegevens+Uitleg'!$C$6="Ja",L14&amp;M14&amp;N14&amp;O14,"")&amp;IF('Basisgegevens+Uitleg'!$C$7="Ja",Q14&amp;R14&amp;S14&amp;T14,"")&amp;IF('Basisgegevens+Uitleg'!$C$8="Ja",V14&amp;W14&amp;X14&amp;Y14,"")&amp;IF('Basisgegevens+Uitleg'!$C$9="Ja",AA14&amp;AB14&amp;AC14&amp;AD14,"")),1))=TRUE,"","M ")&amp;IF(ISERROR(SEARCH("A",IF(IF('Basisgegevens+Uitleg'!$C$5="Ja",LEN(G14&amp;H14&amp;I14&amp;J14),0)+IF('Basisgegevens+Uitleg'!$C$6="Ja",LEN(L14&amp;M14&amp;N14&amp;O14),0)+IF('Basisgegevens+Uitleg'!$C$7="Ja",LEN(Q14&amp;R14&amp;S14&amp;T14),0)+IF('Basisgegevens+Uitleg'!$C$8="Ja",LEN(V14&amp;W14&amp;X14&amp;Y14),0)+IF('Basisgegevens+Uitleg'!$C$9="Ja",LEN(AA14&amp;AB14&amp;AC14&amp;AD14),0)&lt;(4+IF('Basisgegevens+Uitleg'!$C$6="Ja",4,0)+IF('Basisgegevens+Uitleg'!$C$7="Ja",4,0)+IF('Basisgegevens+Uitleg'!$C$8="Ja",4,0)+IF('Basisgegevens+Uitleg'!$C$9="Ja",4,0)),C14,"Niet")&amp;(G14&amp;H14&amp;I14&amp;J14&amp;IF('Basisgegevens+Uitleg'!$C$6="Ja",L14&amp;M14&amp;N14&amp;O14,"")&amp;IF('Basisgegevens+Uitleg'!$C$7="Ja",Q14&amp;R14&amp;S14&amp;T14,"")&amp;IF('Basisgegevens+Uitleg'!$C$8="Ja",V14&amp;W14&amp;X14&amp;Y14,"")&amp;IF('Basisgegevens+Uitleg'!$C$9="Ja",AA14&amp;AB14&amp;AC14&amp;AD14,"")),1))=TRUE,"","A")))</f>
        <v>V A</v>
      </c>
      <c r="E14" s="110" t="str">
        <f t="shared" si="2"/>
        <v>Vrijdag</v>
      </c>
      <c r="F14" s="138">
        <f>IF(ROW(E14)-5&lt;='Basisgegevens+Uitleg'!$C$2,F13+1,"--")</f>
        <v>45331</v>
      </c>
      <c r="G14" s="86" t="s">
        <v>0</v>
      </c>
      <c r="H14" s="82"/>
      <c r="I14" s="82"/>
      <c r="J14" s="87"/>
      <c r="K14" s="9"/>
      <c r="L14" s="86" t="s">
        <v>0</v>
      </c>
      <c r="M14" s="82"/>
      <c r="N14" s="82"/>
      <c r="O14" s="87"/>
      <c r="P14" s="9"/>
      <c r="Q14" s="86"/>
      <c r="R14" s="82"/>
      <c r="S14" s="82"/>
      <c r="T14" s="87"/>
      <c r="U14" s="9"/>
      <c r="V14" s="86"/>
      <c r="W14" s="82"/>
      <c r="X14" s="82"/>
      <c r="Y14" s="87"/>
      <c r="Z14" s="9"/>
      <c r="AA14" s="86"/>
      <c r="AB14" s="82"/>
      <c r="AC14" s="82"/>
      <c r="AD14" s="87"/>
      <c r="AE14" s="9"/>
      <c r="AF14" s="108" t="s">
        <v>144</v>
      </c>
      <c r="AG14" s="18" t="str">
        <f>IF(ISERROR(VLOOKUP($F14,'Speciale dagen&amp;Activiteiten'!$A$3:$A$100,1,FALSE))=TRUE,"",VLOOKUP($F14,'Speciale dagen&amp;Activiteiten'!$A$3:$B$100,2,FALSE))</f>
        <v/>
      </c>
      <c r="AH14" s="14" t="str">
        <f>IF(ISERROR(VLOOKUP(CONCATENATE(DAY($F14),"-",MONTH($F14)),Verjaardagen!$C$2:$C$101,1,FALSE))=TRUE,"",VLOOKUP(CONCATENATE(DAY($F14),"-",MONTH($F14)),Verjaardagen!$C$2:$E$101,3,FALSE))</f>
        <v/>
      </c>
      <c r="AI14" s="15" t="str">
        <f>IF(ISERROR(VLOOKUP(F14,'School(vakanties)&amp;Activiteiten'!A$4:A$102,1,FALSE)=TRUE),IF(ISERROR(VLOOKUP(F14,'School(vakanties)&amp;Activiteiten'!B$4:B$102,1,FALSE)=TRUE),IF(AJ14&gt;0,AI13,""),VLOOKUP(F14,'School(vakanties)&amp;Activiteiten'!B$4:C$102,2,FALSE)),VLOOKUP(F14,'School(vakanties)&amp;Activiteiten'!A$4:C$102,3,FALSE))</f>
        <v/>
      </c>
      <c r="AJ14" s="16">
        <f>IF(ISERROR(VLOOKUP(F14,'School(vakanties)&amp;Activiteiten'!A$4:A$102,1,FALSE)=TRUE),IF(AND(AJ13&gt;0,AJ13&lt;999),AJ13-1,0),VLOOKUP(F14,'School(vakanties)&amp;Activiteiten'!A$4:D$102,4,FALSE))</f>
        <v>0</v>
      </c>
    </row>
    <row r="15" spans="1:36" x14ac:dyDescent="0.25">
      <c r="A15" s="180" t="str">
        <f t="shared" si="0"/>
        <v>--</v>
      </c>
      <c r="B15" s="110">
        <f t="shared" si="1"/>
        <v>6</v>
      </c>
      <c r="C15" s="179" t="str">
        <f>IF(F15="--","--",IF(ISEVEN(B15)=TRUE,SUBSTITUTE(LEFT(VLOOKUP(E15,'Basisgegevens+Uitleg'!$B$19:$D$25,3,),1),0,"--"),SUBSTITUTE(LEFT(VLOOKUP(E15,'Basisgegevens+Uitleg'!$B$19:$C$25,2,),1),0,"--")))</f>
        <v>M</v>
      </c>
      <c r="D15" s="179" t="str">
        <f>IF(F15="--","--",TRIM(IF(ISERROR(SEARCH("V",IF(IF('Basisgegevens+Uitleg'!$C$5="Ja",LEN(G15&amp;H15&amp;I15&amp;J15),0)+IF('Basisgegevens+Uitleg'!$C$6="Ja",LEN(L15&amp;M15&amp;N15&amp;O15),0)+IF('Basisgegevens+Uitleg'!$C$7="Ja",LEN(Q15&amp;R15&amp;S15&amp;T15),0)+IF('Basisgegevens+Uitleg'!$C$8="Ja",LEN(V15&amp;W15&amp;X15&amp;Y15),0)+IF('Basisgegevens+Uitleg'!$C$9="Ja",LEN(AA15&amp;AB15&amp;AC15&amp;AD15),0)&lt;(4+IF('Basisgegevens+Uitleg'!$C$6="Ja",4,0)+IF('Basisgegevens+Uitleg'!$C$7="Ja",4,0)+IF('Basisgegevens+Uitleg'!$C$8="Ja",4,0)+IF('Basisgegevens+Uitleg'!$C$9="Ja",4,0)),C15,"Niet")&amp;(G15&amp;H15&amp;I15&amp;J15&amp;IF('Basisgegevens+Uitleg'!$C$6="Ja",L15&amp;M15&amp;N15&amp;O15,"")&amp;IF('Basisgegevens+Uitleg'!$C$7="Ja",Q15&amp;R15&amp;S15&amp;T15,"")&amp;IF('Basisgegevens+Uitleg'!$C$8="Ja",V15&amp;W15&amp;X15&amp;Y15,"")&amp;IF('Basisgegevens+Uitleg'!$C$9="Ja",AA15&amp;AB15&amp;AC15&amp;AD15,"")),1))=TRUE,"","V ")&amp;IF(ISERROR(SEARCH("M",IF(IF('Basisgegevens+Uitleg'!$C$5="Ja",LEN(G15&amp;H15&amp;I15&amp;J15),0)+IF('Basisgegevens+Uitleg'!$C$6="Ja",LEN(L15&amp;M15&amp;N15&amp;O15),0)+IF('Basisgegevens+Uitleg'!$C$7="Ja",LEN(Q15&amp;R15&amp;S15&amp;T15),0)+IF('Basisgegevens+Uitleg'!$C$8="Ja",LEN(V15&amp;W15&amp;X15&amp;Y15),0)+IF('Basisgegevens+Uitleg'!$C$9="Ja",LEN(AA15&amp;AB15&amp;AC15&amp;AD15),0)&lt;(4+IF('Basisgegevens+Uitleg'!$C$6="Ja",4,0)+IF('Basisgegevens+Uitleg'!$C$7="Ja",4,0)+IF('Basisgegevens+Uitleg'!$C$8="Ja",4,0)+IF('Basisgegevens+Uitleg'!$C$9="Ja",4,0)),C15,"Niet")&amp;(G15&amp;H15&amp;I15&amp;J15&amp;IF('Basisgegevens+Uitleg'!$C$6="Ja",L15&amp;M15&amp;N15&amp;O15,"")&amp;IF('Basisgegevens+Uitleg'!$C$7="Ja",Q15&amp;R15&amp;S15&amp;T15,"")&amp;IF('Basisgegevens+Uitleg'!$C$8="Ja",V15&amp;W15&amp;X15&amp;Y15,"")&amp;IF('Basisgegevens+Uitleg'!$C$9="Ja",AA15&amp;AB15&amp;AC15&amp;AD15,"")),1))=TRUE,"","M ")&amp;IF(ISERROR(SEARCH("A",IF(IF('Basisgegevens+Uitleg'!$C$5="Ja",LEN(G15&amp;H15&amp;I15&amp;J15),0)+IF('Basisgegevens+Uitleg'!$C$6="Ja",LEN(L15&amp;M15&amp;N15&amp;O15),0)+IF('Basisgegevens+Uitleg'!$C$7="Ja",LEN(Q15&amp;R15&amp;S15&amp;T15),0)+IF('Basisgegevens+Uitleg'!$C$8="Ja",LEN(V15&amp;W15&amp;X15&amp;Y15),0)+IF('Basisgegevens+Uitleg'!$C$9="Ja",LEN(AA15&amp;AB15&amp;AC15&amp;AD15),0)&lt;(4+IF('Basisgegevens+Uitleg'!$C$6="Ja",4,0)+IF('Basisgegevens+Uitleg'!$C$7="Ja",4,0)+IF('Basisgegevens+Uitleg'!$C$8="Ja",4,0)+IF('Basisgegevens+Uitleg'!$C$9="Ja",4,0)),C15,"Niet")&amp;(G15&amp;H15&amp;I15&amp;J15&amp;IF('Basisgegevens+Uitleg'!$C$6="Ja",L15&amp;M15&amp;N15&amp;O15,"")&amp;IF('Basisgegevens+Uitleg'!$C$7="Ja",Q15&amp;R15&amp;S15&amp;T15,"")&amp;IF('Basisgegevens+Uitleg'!$C$8="Ja",V15&amp;W15&amp;X15&amp;Y15,"")&amp;IF('Basisgegevens+Uitleg'!$C$9="Ja",AA15&amp;AB15&amp;AC15&amp;AD15,"")),1))=TRUE,"","A")))</f>
        <v>M</v>
      </c>
      <c r="E15" s="110" t="str">
        <f t="shared" si="2"/>
        <v>Zaterdag</v>
      </c>
      <c r="F15" s="138">
        <f>IF(ROW(E15)-5&lt;='Basisgegevens+Uitleg'!$C$2,F14+1,"--")</f>
        <v>45332</v>
      </c>
      <c r="G15" s="86"/>
      <c r="H15" s="82"/>
      <c r="I15" s="82"/>
      <c r="J15" s="87" t="s">
        <v>2</v>
      </c>
      <c r="K15" s="9"/>
      <c r="L15" s="86"/>
      <c r="M15" s="82"/>
      <c r="N15" s="82"/>
      <c r="O15" s="87"/>
      <c r="P15" s="9"/>
      <c r="Q15" s="86"/>
      <c r="R15" s="82"/>
      <c r="S15" s="82"/>
      <c r="T15" s="87"/>
      <c r="U15" s="9"/>
      <c r="V15" s="86"/>
      <c r="W15" s="82"/>
      <c r="X15" s="82"/>
      <c r="Y15" s="87"/>
      <c r="Z15" s="9"/>
      <c r="AA15" s="86"/>
      <c r="AB15" s="82"/>
      <c r="AC15" s="82"/>
      <c r="AD15" s="87"/>
      <c r="AE15" s="9"/>
      <c r="AF15" s="108" t="s">
        <v>140</v>
      </c>
      <c r="AG15" s="18" t="str">
        <f>IF(ISERROR(VLOOKUP($F15,'Speciale dagen&amp;Activiteiten'!$A$3:$A$100,1,FALSE))=TRUE,"",VLOOKUP($F15,'Speciale dagen&amp;Activiteiten'!$A$3:$B$100,2,FALSE))</f>
        <v/>
      </c>
      <c r="AH15" s="14" t="str">
        <f>IF(ISERROR(VLOOKUP(CONCATENATE(DAY($F15),"-",MONTH($F15)),Verjaardagen!$C$2:$C$101,1,FALSE))=TRUE,"",VLOOKUP(CONCATENATE(DAY($F15),"-",MONTH($F15)),Verjaardagen!$C$2:$E$101,3,FALSE))</f>
        <v/>
      </c>
      <c r="AI15" s="15" t="str">
        <f>IF(ISERROR(VLOOKUP(F15,'School(vakanties)&amp;Activiteiten'!A$4:A$102,1,FALSE)=TRUE),IF(ISERROR(VLOOKUP(F15,'School(vakanties)&amp;Activiteiten'!B$4:B$102,1,FALSE)=TRUE),IF(AJ15&gt;0,AI14,""),VLOOKUP(F15,'School(vakanties)&amp;Activiteiten'!B$4:C$102,2,FALSE)),VLOOKUP(F15,'School(vakanties)&amp;Activiteiten'!A$4:C$102,3,FALSE))</f>
        <v/>
      </c>
      <c r="AJ15" s="16">
        <f>IF(ISERROR(VLOOKUP(F15,'School(vakanties)&amp;Activiteiten'!A$4:A$102,1,FALSE)=TRUE),IF(AND(AJ14&gt;0,AJ14&lt;999),AJ14-1,0),VLOOKUP(F15,'School(vakanties)&amp;Activiteiten'!A$4:D$102,4,FALSE))</f>
        <v>0</v>
      </c>
    </row>
    <row r="16" spans="1:36" x14ac:dyDescent="0.25">
      <c r="A16" s="180" t="str">
        <f t="shared" si="0"/>
        <v>--</v>
      </c>
      <c r="B16" s="110">
        <f t="shared" si="1"/>
        <v>6</v>
      </c>
      <c r="C16" s="179" t="str">
        <f>IF(F16="--","--",IF(ISEVEN(B16)=TRUE,SUBSTITUTE(LEFT(VLOOKUP(E16,'Basisgegevens+Uitleg'!$B$19:$D$25,3,),1),0,"--"),SUBSTITUTE(LEFT(VLOOKUP(E16,'Basisgegevens+Uitleg'!$B$19:$C$25,2,),1),0,"--")))</f>
        <v>A</v>
      </c>
      <c r="D16" s="179" t="str">
        <f>IF(F16="--","--",TRIM(IF(ISERROR(SEARCH("V",IF(IF('Basisgegevens+Uitleg'!$C$5="Ja",LEN(G16&amp;H16&amp;I16&amp;J16),0)+IF('Basisgegevens+Uitleg'!$C$6="Ja",LEN(L16&amp;M16&amp;N16&amp;O16),0)+IF('Basisgegevens+Uitleg'!$C$7="Ja",LEN(Q16&amp;R16&amp;S16&amp;T16),0)+IF('Basisgegevens+Uitleg'!$C$8="Ja",LEN(V16&amp;W16&amp;X16&amp;Y16),0)+IF('Basisgegevens+Uitleg'!$C$9="Ja",LEN(AA16&amp;AB16&amp;AC16&amp;AD16),0)&lt;(4+IF('Basisgegevens+Uitleg'!$C$6="Ja",4,0)+IF('Basisgegevens+Uitleg'!$C$7="Ja",4,0)+IF('Basisgegevens+Uitleg'!$C$8="Ja",4,0)+IF('Basisgegevens+Uitleg'!$C$9="Ja",4,0)),C16,"Niet")&amp;(G16&amp;H16&amp;I16&amp;J16&amp;IF('Basisgegevens+Uitleg'!$C$6="Ja",L16&amp;M16&amp;N16&amp;O16,"")&amp;IF('Basisgegevens+Uitleg'!$C$7="Ja",Q16&amp;R16&amp;S16&amp;T16,"")&amp;IF('Basisgegevens+Uitleg'!$C$8="Ja",V16&amp;W16&amp;X16&amp;Y16,"")&amp;IF('Basisgegevens+Uitleg'!$C$9="Ja",AA16&amp;AB16&amp;AC16&amp;AD16,"")),1))=TRUE,"","V ")&amp;IF(ISERROR(SEARCH("M",IF(IF('Basisgegevens+Uitleg'!$C$5="Ja",LEN(G16&amp;H16&amp;I16&amp;J16),0)+IF('Basisgegevens+Uitleg'!$C$6="Ja",LEN(L16&amp;M16&amp;N16&amp;O16),0)+IF('Basisgegevens+Uitleg'!$C$7="Ja",LEN(Q16&amp;R16&amp;S16&amp;T16),0)+IF('Basisgegevens+Uitleg'!$C$8="Ja",LEN(V16&amp;W16&amp;X16&amp;Y16),0)+IF('Basisgegevens+Uitleg'!$C$9="Ja",LEN(AA16&amp;AB16&amp;AC16&amp;AD16),0)&lt;(4+IF('Basisgegevens+Uitleg'!$C$6="Ja",4,0)+IF('Basisgegevens+Uitleg'!$C$7="Ja",4,0)+IF('Basisgegevens+Uitleg'!$C$8="Ja",4,0)+IF('Basisgegevens+Uitleg'!$C$9="Ja",4,0)),C16,"Niet")&amp;(G16&amp;H16&amp;I16&amp;J16&amp;IF('Basisgegevens+Uitleg'!$C$6="Ja",L16&amp;M16&amp;N16&amp;O16,"")&amp;IF('Basisgegevens+Uitleg'!$C$7="Ja",Q16&amp;R16&amp;S16&amp;T16,"")&amp;IF('Basisgegevens+Uitleg'!$C$8="Ja",V16&amp;W16&amp;X16&amp;Y16,"")&amp;IF('Basisgegevens+Uitleg'!$C$9="Ja",AA16&amp;AB16&amp;AC16&amp;AD16,"")),1))=TRUE,"","M ")&amp;IF(ISERROR(SEARCH("A",IF(IF('Basisgegevens+Uitleg'!$C$5="Ja",LEN(G16&amp;H16&amp;I16&amp;J16),0)+IF('Basisgegevens+Uitleg'!$C$6="Ja",LEN(L16&amp;M16&amp;N16&amp;O16),0)+IF('Basisgegevens+Uitleg'!$C$7="Ja",LEN(Q16&amp;R16&amp;S16&amp;T16),0)+IF('Basisgegevens+Uitleg'!$C$8="Ja",LEN(V16&amp;W16&amp;X16&amp;Y16),0)+IF('Basisgegevens+Uitleg'!$C$9="Ja",LEN(AA16&amp;AB16&amp;AC16&amp;AD16),0)&lt;(4+IF('Basisgegevens+Uitleg'!$C$6="Ja",4,0)+IF('Basisgegevens+Uitleg'!$C$7="Ja",4,0)+IF('Basisgegevens+Uitleg'!$C$8="Ja",4,0)+IF('Basisgegevens+Uitleg'!$C$9="Ja",4,0)),C16,"Niet")&amp;(G16&amp;H16&amp;I16&amp;J16&amp;IF('Basisgegevens+Uitleg'!$C$6="Ja",L16&amp;M16&amp;N16&amp;O16,"")&amp;IF('Basisgegevens+Uitleg'!$C$7="Ja",Q16&amp;R16&amp;S16&amp;T16,"")&amp;IF('Basisgegevens+Uitleg'!$C$8="Ja",V16&amp;W16&amp;X16&amp;Y16,"")&amp;IF('Basisgegevens+Uitleg'!$C$9="Ja",AA16&amp;AB16&amp;AC16&amp;AD16,"")),1))=TRUE,"","A")))</f>
        <v>V A</v>
      </c>
      <c r="E16" s="110" t="str">
        <f t="shared" si="2"/>
        <v>Zondag</v>
      </c>
      <c r="F16" s="138">
        <f>IF(ROW(E16)-5&lt;='Basisgegevens+Uitleg'!$C$2,F15+1,"--")</f>
        <v>45333</v>
      </c>
      <c r="G16" s="86"/>
      <c r="H16" s="82"/>
      <c r="I16" s="82"/>
      <c r="J16" s="87"/>
      <c r="K16" s="9"/>
      <c r="L16" s="86" t="s">
        <v>4</v>
      </c>
      <c r="M16" s="82"/>
      <c r="N16" s="82"/>
      <c r="O16" s="87"/>
      <c r="P16" s="9"/>
      <c r="Q16" s="86"/>
      <c r="R16" s="82"/>
      <c r="S16" s="82"/>
      <c r="T16" s="87"/>
      <c r="U16" s="9"/>
      <c r="V16" s="86"/>
      <c r="W16" s="82"/>
      <c r="X16" s="82"/>
      <c r="Y16" s="87"/>
      <c r="Z16" s="9"/>
      <c r="AA16" s="86"/>
      <c r="AB16" s="82"/>
      <c r="AC16" s="82"/>
      <c r="AD16" s="87"/>
      <c r="AE16" s="9"/>
      <c r="AF16" s="108" t="s">
        <v>139</v>
      </c>
      <c r="AG16" s="18" t="str">
        <f>IF(ISERROR(VLOOKUP($F16,'Speciale dagen&amp;Activiteiten'!$A$3:$A$100,1,FALSE))=TRUE,"",VLOOKUP($F16,'Speciale dagen&amp;Activiteiten'!$A$3:$B$100,2,FALSE))</f>
        <v/>
      </c>
      <c r="AH16" s="14" t="str">
        <f>IF(ISERROR(VLOOKUP(CONCATENATE(DAY($F16),"-",MONTH($F16)),Verjaardagen!$C$2:$C$101,1,FALSE))=TRUE,"",VLOOKUP(CONCATENATE(DAY($F16),"-",MONTH($F16)),Verjaardagen!$C$2:$E$101,3,FALSE))</f>
        <v/>
      </c>
      <c r="AI16" s="15" t="str">
        <f>IF(ISERROR(VLOOKUP(F16,'School(vakanties)&amp;Activiteiten'!A$4:A$102,1,FALSE)=TRUE),IF(ISERROR(VLOOKUP(F16,'School(vakanties)&amp;Activiteiten'!B$4:B$102,1,FALSE)=TRUE),IF(AJ16&gt;0,AI15,""),VLOOKUP(F16,'School(vakanties)&amp;Activiteiten'!B$4:C$102,2,FALSE)),VLOOKUP(F16,'School(vakanties)&amp;Activiteiten'!A$4:C$102,3,FALSE))</f>
        <v/>
      </c>
      <c r="AJ16" s="16">
        <f>IF(ISERROR(VLOOKUP(F16,'School(vakanties)&amp;Activiteiten'!A$4:A$102,1,FALSE)=TRUE),IF(AND(AJ15&gt;0,AJ15&lt;999),AJ15-1,0),VLOOKUP(F16,'School(vakanties)&amp;Activiteiten'!A$4:D$102,4,FALSE))</f>
        <v>0</v>
      </c>
    </row>
    <row r="17" spans="1:36" x14ac:dyDescent="0.25">
      <c r="A17" s="180" t="str">
        <f t="shared" si="0"/>
        <v>--</v>
      </c>
      <c r="B17" s="110">
        <f t="shared" si="1"/>
        <v>7</v>
      </c>
      <c r="C17" s="179" t="str">
        <f>IF(F17="--","--",IF(ISEVEN(B17)=TRUE,SUBSTITUTE(LEFT(VLOOKUP(E17,'Basisgegevens+Uitleg'!$B$19:$D$25,3,),1),0,"--"),SUBSTITUTE(LEFT(VLOOKUP(E17,'Basisgegevens+Uitleg'!$B$19:$C$25,2,),1),0,"--")))</f>
        <v>V</v>
      </c>
      <c r="D17" s="179" t="str">
        <f>IF(F17="--","--",TRIM(IF(ISERROR(SEARCH("V",IF(IF('Basisgegevens+Uitleg'!$C$5="Ja",LEN(G17&amp;H17&amp;I17&amp;J17),0)+IF('Basisgegevens+Uitleg'!$C$6="Ja",LEN(L17&amp;M17&amp;N17&amp;O17),0)+IF('Basisgegevens+Uitleg'!$C$7="Ja",LEN(Q17&amp;R17&amp;S17&amp;T17),0)+IF('Basisgegevens+Uitleg'!$C$8="Ja",LEN(V17&amp;W17&amp;X17&amp;Y17),0)+IF('Basisgegevens+Uitleg'!$C$9="Ja",LEN(AA17&amp;AB17&amp;AC17&amp;AD17),0)&lt;(4+IF('Basisgegevens+Uitleg'!$C$6="Ja",4,0)+IF('Basisgegevens+Uitleg'!$C$7="Ja",4,0)+IF('Basisgegevens+Uitleg'!$C$8="Ja",4,0)+IF('Basisgegevens+Uitleg'!$C$9="Ja",4,0)),C17,"Niet")&amp;(G17&amp;H17&amp;I17&amp;J17&amp;IF('Basisgegevens+Uitleg'!$C$6="Ja",L17&amp;M17&amp;N17&amp;O17,"")&amp;IF('Basisgegevens+Uitleg'!$C$7="Ja",Q17&amp;R17&amp;S17&amp;T17,"")&amp;IF('Basisgegevens+Uitleg'!$C$8="Ja",V17&amp;W17&amp;X17&amp;Y17,"")&amp;IF('Basisgegevens+Uitleg'!$C$9="Ja",AA17&amp;AB17&amp;AC17&amp;AD17,"")),1))=TRUE,"","V ")&amp;IF(ISERROR(SEARCH("M",IF(IF('Basisgegevens+Uitleg'!$C$5="Ja",LEN(G17&amp;H17&amp;I17&amp;J17),0)+IF('Basisgegevens+Uitleg'!$C$6="Ja",LEN(L17&amp;M17&amp;N17&amp;O17),0)+IF('Basisgegevens+Uitleg'!$C$7="Ja",LEN(Q17&amp;R17&amp;S17&amp;T17),0)+IF('Basisgegevens+Uitleg'!$C$8="Ja",LEN(V17&amp;W17&amp;X17&amp;Y17),0)+IF('Basisgegevens+Uitleg'!$C$9="Ja",LEN(AA17&amp;AB17&amp;AC17&amp;AD17),0)&lt;(4+IF('Basisgegevens+Uitleg'!$C$6="Ja",4,0)+IF('Basisgegevens+Uitleg'!$C$7="Ja",4,0)+IF('Basisgegevens+Uitleg'!$C$8="Ja",4,0)+IF('Basisgegevens+Uitleg'!$C$9="Ja",4,0)),C17,"Niet")&amp;(G17&amp;H17&amp;I17&amp;J17&amp;IF('Basisgegevens+Uitleg'!$C$6="Ja",L17&amp;M17&amp;N17&amp;O17,"")&amp;IF('Basisgegevens+Uitleg'!$C$7="Ja",Q17&amp;R17&amp;S17&amp;T17,"")&amp;IF('Basisgegevens+Uitleg'!$C$8="Ja",V17&amp;W17&amp;X17&amp;Y17,"")&amp;IF('Basisgegevens+Uitleg'!$C$9="Ja",AA17&amp;AB17&amp;AC17&amp;AD17,"")),1))=TRUE,"","M ")&amp;IF(ISERROR(SEARCH("A",IF(IF('Basisgegevens+Uitleg'!$C$5="Ja",LEN(G17&amp;H17&amp;I17&amp;J17),0)+IF('Basisgegevens+Uitleg'!$C$6="Ja",LEN(L17&amp;M17&amp;N17&amp;O17),0)+IF('Basisgegevens+Uitleg'!$C$7="Ja",LEN(Q17&amp;R17&amp;S17&amp;T17),0)+IF('Basisgegevens+Uitleg'!$C$8="Ja",LEN(V17&amp;W17&amp;X17&amp;Y17),0)+IF('Basisgegevens+Uitleg'!$C$9="Ja",LEN(AA17&amp;AB17&amp;AC17&amp;AD17),0)&lt;(4+IF('Basisgegevens+Uitleg'!$C$6="Ja",4,0)+IF('Basisgegevens+Uitleg'!$C$7="Ja",4,0)+IF('Basisgegevens+Uitleg'!$C$8="Ja",4,0)+IF('Basisgegevens+Uitleg'!$C$9="Ja",4,0)),C17,"Niet")&amp;(G17&amp;H17&amp;I17&amp;J17&amp;IF('Basisgegevens+Uitleg'!$C$6="Ja",L17&amp;M17&amp;N17&amp;O17,"")&amp;IF('Basisgegevens+Uitleg'!$C$7="Ja",Q17&amp;R17&amp;S17&amp;T17,"")&amp;IF('Basisgegevens+Uitleg'!$C$8="Ja",V17&amp;W17&amp;X17&amp;Y17,"")&amp;IF('Basisgegevens+Uitleg'!$C$9="Ja",AA17&amp;AB17&amp;AC17&amp;AD17,"")),1))=TRUE,"","A")))</f>
        <v>V</v>
      </c>
      <c r="E17" s="110" t="str">
        <f t="shared" si="2"/>
        <v>Maandag</v>
      </c>
      <c r="F17" s="138">
        <f>IF(ROW(E17)-5&lt;='Basisgegevens+Uitleg'!$C$2,F16+1,"--")</f>
        <v>45334</v>
      </c>
      <c r="G17" s="86"/>
      <c r="H17" s="82"/>
      <c r="I17" s="82"/>
      <c r="J17" s="87"/>
      <c r="K17" s="9"/>
      <c r="L17" s="86"/>
      <c r="M17" s="82"/>
      <c r="N17" s="82"/>
      <c r="O17" s="87"/>
      <c r="P17" s="9"/>
      <c r="Q17" s="86"/>
      <c r="R17" s="82"/>
      <c r="S17" s="82"/>
      <c r="T17" s="87"/>
      <c r="U17" s="9"/>
      <c r="V17" s="86"/>
      <c r="W17" s="82"/>
      <c r="X17" s="82"/>
      <c r="Y17" s="87"/>
      <c r="Z17" s="9"/>
      <c r="AA17" s="86"/>
      <c r="AB17" s="82"/>
      <c r="AC17" s="82"/>
      <c r="AD17" s="87"/>
      <c r="AE17" s="9"/>
      <c r="AF17" s="108"/>
      <c r="AG17" s="18" t="str">
        <f>IF(ISERROR(VLOOKUP($F17,'Speciale dagen&amp;Activiteiten'!$A$3:$A$100,1,FALSE))=TRUE,"",VLOOKUP($F17,'Speciale dagen&amp;Activiteiten'!$A$3:$B$100,2,FALSE))</f>
        <v/>
      </c>
      <c r="AH17" s="14" t="str">
        <f>IF(ISERROR(VLOOKUP(CONCATENATE(DAY($F17),"-",MONTH($F17)),Verjaardagen!$C$2:$C$101,1,FALSE))=TRUE,"",VLOOKUP(CONCATENATE(DAY($F17),"-",MONTH($F17)),Verjaardagen!$C$2:$E$101,3,FALSE))</f>
        <v/>
      </c>
      <c r="AI17" s="15" t="str">
        <f>IF(ISERROR(VLOOKUP(F17,'School(vakanties)&amp;Activiteiten'!A$4:A$102,1,FALSE)=TRUE),IF(ISERROR(VLOOKUP(F17,'School(vakanties)&amp;Activiteiten'!B$4:B$102,1,FALSE)=TRUE),IF(AJ17&gt;0,AI16,""),VLOOKUP(F17,'School(vakanties)&amp;Activiteiten'!B$4:C$102,2,FALSE)),VLOOKUP(F17,'School(vakanties)&amp;Activiteiten'!A$4:C$102,3,FALSE))</f>
        <v/>
      </c>
      <c r="AJ17" s="16">
        <f>IF(ISERROR(VLOOKUP(F17,'School(vakanties)&amp;Activiteiten'!A$4:A$102,1,FALSE)=TRUE),IF(AND(AJ16&gt;0,AJ16&lt;999),AJ16-1,0),VLOOKUP(F17,'School(vakanties)&amp;Activiteiten'!A$4:D$102,4,FALSE))</f>
        <v>0</v>
      </c>
    </row>
    <row r="18" spans="1:36" x14ac:dyDescent="0.25">
      <c r="A18" s="180" t="str">
        <f t="shared" si="0"/>
        <v>--</v>
      </c>
      <c r="B18" s="110">
        <f t="shared" si="1"/>
        <v>7</v>
      </c>
      <c r="C18" s="179" t="str">
        <f>IF(F18="--","--",IF(ISEVEN(B18)=TRUE,SUBSTITUTE(LEFT(VLOOKUP(E18,'Basisgegevens+Uitleg'!$B$19:$D$25,3,),1),0,"--"),SUBSTITUTE(LEFT(VLOOKUP(E18,'Basisgegevens+Uitleg'!$B$19:$C$25,2,),1),0,"--")))</f>
        <v>M</v>
      </c>
      <c r="D18" s="179" t="str">
        <f>IF(F18="--","--",TRIM(IF(ISERROR(SEARCH("V",IF(IF('Basisgegevens+Uitleg'!$C$5="Ja",LEN(G18&amp;H18&amp;I18&amp;J18),0)+IF('Basisgegevens+Uitleg'!$C$6="Ja",LEN(L18&amp;M18&amp;N18&amp;O18),0)+IF('Basisgegevens+Uitleg'!$C$7="Ja",LEN(Q18&amp;R18&amp;S18&amp;T18),0)+IF('Basisgegevens+Uitleg'!$C$8="Ja",LEN(V18&amp;W18&amp;X18&amp;Y18),0)+IF('Basisgegevens+Uitleg'!$C$9="Ja",LEN(AA18&amp;AB18&amp;AC18&amp;AD18),0)&lt;(4+IF('Basisgegevens+Uitleg'!$C$6="Ja",4,0)+IF('Basisgegevens+Uitleg'!$C$7="Ja",4,0)+IF('Basisgegevens+Uitleg'!$C$8="Ja",4,0)+IF('Basisgegevens+Uitleg'!$C$9="Ja",4,0)),C18,"Niet")&amp;(G18&amp;H18&amp;I18&amp;J18&amp;IF('Basisgegevens+Uitleg'!$C$6="Ja",L18&amp;M18&amp;N18&amp;O18,"")&amp;IF('Basisgegevens+Uitleg'!$C$7="Ja",Q18&amp;R18&amp;S18&amp;T18,"")&amp;IF('Basisgegevens+Uitleg'!$C$8="Ja",V18&amp;W18&amp;X18&amp;Y18,"")&amp;IF('Basisgegevens+Uitleg'!$C$9="Ja",AA18&amp;AB18&amp;AC18&amp;AD18,"")),1))=TRUE,"","V ")&amp;IF(ISERROR(SEARCH("M",IF(IF('Basisgegevens+Uitleg'!$C$5="Ja",LEN(G18&amp;H18&amp;I18&amp;J18),0)+IF('Basisgegevens+Uitleg'!$C$6="Ja",LEN(L18&amp;M18&amp;N18&amp;O18),0)+IF('Basisgegevens+Uitleg'!$C$7="Ja",LEN(Q18&amp;R18&amp;S18&amp;T18),0)+IF('Basisgegevens+Uitleg'!$C$8="Ja",LEN(V18&amp;W18&amp;X18&amp;Y18),0)+IF('Basisgegevens+Uitleg'!$C$9="Ja",LEN(AA18&amp;AB18&amp;AC18&amp;AD18),0)&lt;(4+IF('Basisgegevens+Uitleg'!$C$6="Ja",4,0)+IF('Basisgegevens+Uitleg'!$C$7="Ja",4,0)+IF('Basisgegevens+Uitleg'!$C$8="Ja",4,0)+IF('Basisgegevens+Uitleg'!$C$9="Ja",4,0)),C18,"Niet")&amp;(G18&amp;H18&amp;I18&amp;J18&amp;IF('Basisgegevens+Uitleg'!$C$6="Ja",L18&amp;M18&amp;N18&amp;O18,"")&amp;IF('Basisgegevens+Uitleg'!$C$7="Ja",Q18&amp;R18&amp;S18&amp;T18,"")&amp;IF('Basisgegevens+Uitleg'!$C$8="Ja",V18&amp;W18&amp;X18&amp;Y18,"")&amp;IF('Basisgegevens+Uitleg'!$C$9="Ja",AA18&amp;AB18&amp;AC18&amp;AD18,"")),1))=TRUE,"","M ")&amp;IF(ISERROR(SEARCH("A",IF(IF('Basisgegevens+Uitleg'!$C$5="Ja",LEN(G18&amp;H18&amp;I18&amp;J18),0)+IF('Basisgegevens+Uitleg'!$C$6="Ja",LEN(L18&amp;M18&amp;N18&amp;O18),0)+IF('Basisgegevens+Uitleg'!$C$7="Ja",LEN(Q18&amp;R18&amp;S18&amp;T18),0)+IF('Basisgegevens+Uitleg'!$C$8="Ja",LEN(V18&amp;W18&amp;X18&amp;Y18),0)+IF('Basisgegevens+Uitleg'!$C$9="Ja",LEN(AA18&amp;AB18&amp;AC18&amp;AD18),0)&lt;(4+IF('Basisgegevens+Uitleg'!$C$6="Ja",4,0)+IF('Basisgegevens+Uitleg'!$C$7="Ja",4,0)+IF('Basisgegevens+Uitleg'!$C$8="Ja",4,0)+IF('Basisgegevens+Uitleg'!$C$9="Ja",4,0)),C18,"Niet")&amp;(G18&amp;H18&amp;I18&amp;J18&amp;IF('Basisgegevens+Uitleg'!$C$6="Ja",L18&amp;M18&amp;N18&amp;O18,"")&amp;IF('Basisgegevens+Uitleg'!$C$7="Ja",Q18&amp;R18&amp;S18&amp;T18,"")&amp;IF('Basisgegevens+Uitleg'!$C$8="Ja",V18&amp;W18&amp;X18&amp;Y18,"")&amp;IF('Basisgegevens+Uitleg'!$C$9="Ja",AA18&amp;AB18&amp;AC18&amp;AD18,"")),1))=TRUE,"","A")))</f>
        <v>M</v>
      </c>
      <c r="E18" s="110" t="str">
        <f t="shared" si="2"/>
        <v>Dinsdag</v>
      </c>
      <c r="F18" s="138">
        <f>IF(ROW(E18)-5&lt;='Basisgegevens+Uitleg'!$C$2,F17+1,"--")</f>
        <v>45335</v>
      </c>
      <c r="G18" s="86"/>
      <c r="H18" s="82"/>
      <c r="I18" s="82"/>
      <c r="J18" s="87"/>
      <c r="K18" s="9"/>
      <c r="L18" s="86"/>
      <c r="M18" s="82"/>
      <c r="N18" s="82"/>
      <c r="O18" s="87"/>
      <c r="P18" s="9"/>
      <c r="Q18" s="86"/>
      <c r="R18" s="82"/>
      <c r="S18" s="82"/>
      <c r="T18" s="87"/>
      <c r="U18" s="9"/>
      <c r="V18" s="86"/>
      <c r="W18" s="82"/>
      <c r="X18" s="82"/>
      <c r="Y18" s="87"/>
      <c r="Z18" s="9"/>
      <c r="AA18" s="86"/>
      <c r="AB18" s="82"/>
      <c r="AC18" s="82"/>
      <c r="AD18" s="87"/>
      <c r="AE18" s="9"/>
      <c r="AF18" s="108"/>
      <c r="AG18" s="18" t="str">
        <f>IF(ISERROR(VLOOKUP($F18,'Speciale dagen&amp;Activiteiten'!$A$3:$A$100,1,FALSE))=TRUE,"",VLOOKUP($F18,'Speciale dagen&amp;Activiteiten'!$A$3:$B$100,2,FALSE))</f>
        <v/>
      </c>
      <c r="AH18" s="14" t="str">
        <f>IF(ISERROR(VLOOKUP(CONCATENATE(DAY($F18),"-",MONTH($F18)),Verjaardagen!$C$2:$C$101,1,FALSE))=TRUE,"",VLOOKUP(CONCATENATE(DAY($F18),"-",MONTH($F18)),Verjaardagen!$C$2:$E$101,3,FALSE))</f>
        <v/>
      </c>
      <c r="AI18" s="15" t="str">
        <f>IF(ISERROR(VLOOKUP(F18,'School(vakanties)&amp;Activiteiten'!A$4:A$102,1,FALSE)=TRUE),IF(ISERROR(VLOOKUP(F18,'School(vakanties)&amp;Activiteiten'!B$4:B$102,1,FALSE)=TRUE),IF(AJ18&gt;0,AI17,""),VLOOKUP(F18,'School(vakanties)&amp;Activiteiten'!B$4:C$102,2,FALSE)),VLOOKUP(F18,'School(vakanties)&amp;Activiteiten'!A$4:C$102,3,FALSE))</f>
        <v/>
      </c>
      <c r="AJ18" s="16">
        <f>IF(ISERROR(VLOOKUP(F18,'School(vakanties)&amp;Activiteiten'!A$4:A$102,1,FALSE)=TRUE),IF(AND(AJ17&gt;0,AJ17&lt;999),AJ17-1,0),VLOOKUP(F18,'School(vakanties)&amp;Activiteiten'!A$4:D$102,4,FALSE))</f>
        <v>0</v>
      </c>
    </row>
    <row r="19" spans="1:36" x14ac:dyDescent="0.25">
      <c r="A19" s="180" t="str">
        <f t="shared" si="0"/>
        <v>--</v>
      </c>
      <c r="B19" s="110">
        <f t="shared" si="1"/>
        <v>7</v>
      </c>
      <c r="C19" s="179" t="str">
        <f>IF(F19="--","--",IF(ISEVEN(B19)=TRUE,SUBSTITUTE(LEFT(VLOOKUP(E19,'Basisgegevens+Uitleg'!$B$19:$D$25,3,),1),0,"--"),SUBSTITUTE(LEFT(VLOOKUP(E19,'Basisgegevens+Uitleg'!$B$19:$C$25,2,),1),0,"--")))</f>
        <v>M</v>
      </c>
      <c r="D19" s="179" t="str">
        <f>IF(F19="--","--",TRIM(IF(ISERROR(SEARCH("V",IF(IF('Basisgegevens+Uitleg'!$C$5="Ja",LEN(G19&amp;H19&amp;I19&amp;J19),0)+IF('Basisgegevens+Uitleg'!$C$6="Ja",LEN(L19&amp;M19&amp;N19&amp;O19),0)+IF('Basisgegevens+Uitleg'!$C$7="Ja",LEN(Q19&amp;R19&amp;S19&amp;T19),0)+IF('Basisgegevens+Uitleg'!$C$8="Ja",LEN(V19&amp;W19&amp;X19&amp;Y19),0)+IF('Basisgegevens+Uitleg'!$C$9="Ja",LEN(AA19&amp;AB19&amp;AC19&amp;AD19),0)&lt;(4+IF('Basisgegevens+Uitleg'!$C$6="Ja",4,0)+IF('Basisgegevens+Uitleg'!$C$7="Ja",4,0)+IF('Basisgegevens+Uitleg'!$C$8="Ja",4,0)+IF('Basisgegevens+Uitleg'!$C$9="Ja",4,0)),C19,"Niet")&amp;(G19&amp;H19&amp;I19&amp;J19&amp;IF('Basisgegevens+Uitleg'!$C$6="Ja",L19&amp;M19&amp;N19&amp;O19,"")&amp;IF('Basisgegevens+Uitleg'!$C$7="Ja",Q19&amp;R19&amp;S19&amp;T19,"")&amp;IF('Basisgegevens+Uitleg'!$C$8="Ja",V19&amp;W19&amp;X19&amp;Y19,"")&amp;IF('Basisgegevens+Uitleg'!$C$9="Ja",AA19&amp;AB19&amp;AC19&amp;AD19,"")),1))=TRUE,"","V ")&amp;IF(ISERROR(SEARCH("M",IF(IF('Basisgegevens+Uitleg'!$C$5="Ja",LEN(G19&amp;H19&amp;I19&amp;J19),0)+IF('Basisgegevens+Uitleg'!$C$6="Ja",LEN(L19&amp;M19&amp;N19&amp;O19),0)+IF('Basisgegevens+Uitleg'!$C$7="Ja",LEN(Q19&amp;R19&amp;S19&amp;T19),0)+IF('Basisgegevens+Uitleg'!$C$8="Ja",LEN(V19&amp;W19&amp;X19&amp;Y19),0)+IF('Basisgegevens+Uitleg'!$C$9="Ja",LEN(AA19&amp;AB19&amp;AC19&amp;AD19),0)&lt;(4+IF('Basisgegevens+Uitleg'!$C$6="Ja",4,0)+IF('Basisgegevens+Uitleg'!$C$7="Ja",4,0)+IF('Basisgegevens+Uitleg'!$C$8="Ja",4,0)+IF('Basisgegevens+Uitleg'!$C$9="Ja",4,0)),C19,"Niet")&amp;(G19&amp;H19&amp;I19&amp;J19&amp;IF('Basisgegevens+Uitleg'!$C$6="Ja",L19&amp;M19&amp;N19&amp;O19,"")&amp;IF('Basisgegevens+Uitleg'!$C$7="Ja",Q19&amp;R19&amp;S19&amp;T19,"")&amp;IF('Basisgegevens+Uitleg'!$C$8="Ja",V19&amp;W19&amp;X19&amp;Y19,"")&amp;IF('Basisgegevens+Uitleg'!$C$9="Ja",AA19&amp;AB19&amp;AC19&amp;AD19,"")),1))=TRUE,"","M ")&amp;IF(ISERROR(SEARCH("A",IF(IF('Basisgegevens+Uitleg'!$C$5="Ja",LEN(G19&amp;H19&amp;I19&amp;J19),0)+IF('Basisgegevens+Uitleg'!$C$6="Ja",LEN(L19&amp;M19&amp;N19&amp;O19),0)+IF('Basisgegevens+Uitleg'!$C$7="Ja",LEN(Q19&amp;R19&amp;S19&amp;T19),0)+IF('Basisgegevens+Uitleg'!$C$8="Ja",LEN(V19&amp;W19&amp;X19&amp;Y19),0)+IF('Basisgegevens+Uitleg'!$C$9="Ja",LEN(AA19&amp;AB19&amp;AC19&amp;AD19),0)&lt;(4+IF('Basisgegevens+Uitleg'!$C$6="Ja",4,0)+IF('Basisgegevens+Uitleg'!$C$7="Ja",4,0)+IF('Basisgegevens+Uitleg'!$C$8="Ja",4,0)+IF('Basisgegevens+Uitleg'!$C$9="Ja",4,0)),C19,"Niet")&amp;(G19&amp;H19&amp;I19&amp;J19&amp;IF('Basisgegevens+Uitleg'!$C$6="Ja",L19&amp;M19&amp;N19&amp;O19,"")&amp;IF('Basisgegevens+Uitleg'!$C$7="Ja",Q19&amp;R19&amp;S19&amp;T19,"")&amp;IF('Basisgegevens+Uitleg'!$C$8="Ja",V19&amp;W19&amp;X19&amp;Y19,"")&amp;IF('Basisgegevens+Uitleg'!$C$9="Ja",AA19&amp;AB19&amp;AC19&amp;AD19,"")),1))=TRUE,"","A")))</f>
        <v>M</v>
      </c>
      <c r="E19" s="110" t="str">
        <f t="shared" si="2"/>
        <v>Woensdag</v>
      </c>
      <c r="F19" s="138">
        <f>IF(ROW(E19)-5&lt;='Basisgegevens+Uitleg'!$C$2,F18+1,"--")</f>
        <v>45336</v>
      </c>
      <c r="G19" s="86"/>
      <c r="H19" s="82"/>
      <c r="I19" s="82"/>
      <c r="J19" s="87"/>
      <c r="K19" s="9"/>
      <c r="L19" s="86"/>
      <c r="M19" s="82"/>
      <c r="N19" s="82"/>
      <c r="O19" s="87"/>
      <c r="P19" s="9"/>
      <c r="Q19" s="86"/>
      <c r="R19" s="82"/>
      <c r="S19" s="82"/>
      <c r="T19" s="87"/>
      <c r="U19" s="9"/>
      <c r="V19" s="86"/>
      <c r="W19" s="82"/>
      <c r="X19" s="82"/>
      <c r="Y19" s="87"/>
      <c r="Z19" s="9"/>
      <c r="AA19" s="86"/>
      <c r="AB19" s="82"/>
      <c r="AC19" s="82"/>
      <c r="AD19" s="87"/>
      <c r="AE19" s="9"/>
      <c r="AF19" s="108"/>
      <c r="AG19" s="18" t="str">
        <f>IF(ISERROR(VLOOKUP($F19,'Speciale dagen&amp;Activiteiten'!$A$3:$A$100,1,FALSE))=TRUE,"",VLOOKUP($F19,'Speciale dagen&amp;Activiteiten'!$A$3:$B$100,2,FALSE))</f>
        <v/>
      </c>
      <c r="AH19" s="14" t="str">
        <f>IF(ISERROR(VLOOKUP(CONCATENATE(DAY($F19),"-",MONTH($F19)),Verjaardagen!$C$2:$C$101,1,FALSE))=TRUE,"",VLOOKUP(CONCATENATE(DAY($F19),"-",MONTH($F19)),Verjaardagen!$C$2:$E$101,3,FALSE))</f>
        <v/>
      </c>
      <c r="AI19" s="15" t="str">
        <f>IF(ISERROR(VLOOKUP(F19,'School(vakanties)&amp;Activiteiten'!A$4:A$102,1,FALSE)=TRUE),IF(ISERROR(VLOOKUP(F19,'School(vakanties)&amp;Activiteiten'!B$4:B$102,1,FALSE)=TRUE),IF(AJ19&gt;0,AI18,""),VLOOKUP(F19,'School(vakanties)&amp;Activiteiten'!B$4:C$102,2,FALSE)),VLOOKUP(F19,'School(vakanties)&amp;Activiteiten'!A$4:C$102,3,FALSE))</f>
        <v/>
      </c>
      <c r="AJ19" s="16">
        <f>IF(ISERROR(VLOOKUP(F19,'School(vakanties)&amp;Activiteiten'!A$4:A$102,1,FALSE)=TRUE),IF(AND(AJ18&gt;0,AJ18&lt;999),AJ18-1,0),VLOOKUP(F19,'School(vakanties)&amp;Activiteiten'!A$4:D$102,4,FALSE))</f>
        <v>0</v>
      </c>
    </row>
    <row r="20" spans="1:36" x14ac:dyDescent="0.25">
      <c r="A20" s="180" t="str">
        <f t="shared" si="0"/>
        <v>--</v>
      </c>
      <c r="B20" s="110">
        <f t="shared" si="1"/>
        <v>7</v>
      </c>
      <c r="C20" s="179" t="str">
        <f>IF(F20="--","--",IF(ISEVEN(B20)=TRUE,SUBSTITUTE(LEFT(VLOOKUP(E20,'Basisgegevens+Uitleg'!$B$19:$D$25,3,),1),0,"--"),SUBSTITUTE(LEFT(VLOOKUP(E20,'Basisgegevens+Uitleg'!$B$19:$C$25,2,),1),0,"--")))</f>
        <v>M</v>
      </c>
      <c r="D20" s="179" t="str">
        <f>IF(F20="--","--",TRIM(IF(ISERROR(SEARCH("V",IF(IF('Basisgegevens+Uitleg'!$C$5="Ja",LEN(G20&amp;H20&amp;I20&amp;J20),0)+IF('Basisgegevens+Uitleg'!$C$6="Ja",LEN(L20&amp;M20&amp;N20&amp;O20),0)+IF('Basisgegevens+Uitleg'!$C$7="Ja",LEN(Q20&amp;R20&amp;S20&amp;T20),0)+IF('Basisgegevens+Uitleg'!$C$8="Ja",LEN(V20&amp;W20&amp;X20&amp;Y20),0)+IF('Basisgegevens+Uitleg'!$C$9="Ja",LEN(AA20&amp;AB20&amp;AC20&amp;AD20),0)&lt;(4+IF('Basisgegevens+Uitleg'!$C$6="Ja",4,0)+IF('Basisgegevens+Uitleg'!$C$7="Ja",4,0)+IF('Basisgegevens+Uitleg'!$C$8="Ja",4,0)+IF('Basisgegevens+Uitleg'!$C$9="Ja",4,0)),C20,"Niet")&amp;(G20&amp;H20&amp;I20&amp;J20&amp;IF('Basisgegevens+Uitleg'!$C$6="Ja",L20&amp;M20&amp;N20&amp;O20,"")&amp;IF('Basisgegevens+Uitleg'!$C$7="Ja",Q20&amp;R20&amp;S20&amp;T20,"")&amp;IF('Basisgegevens+Uitleg'!$C$8="Ja",V20&amp;W20&amp;X20&amp;Y20,"")&amp;IF('Basisgegevens+Uitleg'!$C$9="Ja",AA20&amp;AB20&amp;AC20&amp;AD20,"")),1))=TRUE,"","V ")&amp;IF(ISERROR(SEARCH("M",IF(IF('Basisgegevens+Uitleg'!$C$5="Ja",LEN(G20&amp;H20&amp;I20&amp;J20),0)+IF('Basisgegevens+Uitleg'!$C$6="Ja",LEN(L20&amp;M20&amp;N20&amp;O20),0)+IF('Basisgegevens+Uitleg'!$C$7="Ja",LEN(Q20&amp;R20&amp;S20&amp;T20),0)+IF('Basisgegevens+Uitleg'!$C$8="Ja",LEN(V20&amp;W20&amp;X20&amp;Y20),0)+IF('Basisgegevens+Uitleg'!$C$9="Ja",LEN(AA20&amp;AB20&amp;AC20&amp;AD20),0)&lt;(4+IF('Basisgegevens+Uitleg'!$C$6="Ja",4,0)+IF('Basisgegevens+Uitleg'!$C$7="Ja",4,0)+IF('Basisgegevens+Uitleg'!$C$8="Ja",4,0)+IF('Basisgegevens+Uitleg'!$C$9="Ja",4,0)),C20,"Niet")&amp;(G20&amp;H20&amp;I20&amp;J20&amp;IF('Basisgegevens+Uitleg'!$C$6="Ja",L20&amp;M20&amp;N20&amp;O20,"")&amp;IF('Basisgegevens+Uitleg'!$C$7="Ja",Q20&amp;R20&amp;S20&amp;T20,"")&amp;IF('Basisgegevens+Uitleg'!$C$8="Ja",V20&amp;W20&amp;X20&amp;Y20,"")&amp;IF('Basisgegevens+Uitleg'!$C$9="Ja",AA20&amp;AB20&amp;AC20&amp;AD20,"")),1))=TRUE,"","M ")&amp;IF(ISERROR(SEARCH("A",IF(IF('Basisgegevens+Uitleg'!$C$5="Ja",LEN(G20&amp;H20&amp;I20&amp;J20),0)+IF('Basisgegevens+Uitleg'!$C$6="Ja",LEN(L20&amp;M20&amp;N20&amp;O20),0)+IF('Basisgegevens+Uitleg'!$C$7="Ja",LEN(Q20&amp;R20&amp;S20&amp;T20),0)+IF('Basisgegevens+Uitleg'!$C$8="Ja",LEN(V20&amp;W20&amp;X20&amp;Y20),0)+IF('Basisgegevens+Uitleg'!$C$9="Ja",LEN(AA20&amp;AB20&amp;AC20&amp;AD20),0)&lt;(4+IF('Basisgegevens+Uitleg'!$C$6="Ja",4,0)+IF('Basisgegevens+Uitleg'!$C$7="Ja",4,0)+IF('Basisgegevens+Uitleg'!$C$8="Ja",4,0)+IF('Basisgegevens+Uitleg'!$C$9="Ja",4,0)),C20,"Niet")&amp;(G20&amp;H20&amp;I20&amp;J20&amp;IF('Basisgegevens+Uitleg'!$C$6="Ja",L20&amp;M20&amp;N20&amp;O20,"")&amp;IF('Basisgegevens+Uitleg'!$C$7="Ja",Q20&amp;R20&amp;S20&amp;T20,"")&amp;IF('Basisgegevens+Uitleg'!$C$8="Ja",V20&amp;W20&amp;X20&amp;Y20,"")&amp;IF('Basisgegevens+Uitleg'!$C$9="Ja",AA20&amp;AB20&amp;AC20&amp;AD20,"")),1))=TRUE,"","A")))</f>
        <v>M</v>
      </c>
      <c r="E20" s="110" t="str">
        <f t="shared" si="2"/>
        <v>Donderdag</v>
      </c>
      <c r="F20" s="138">
        <f>IF(ROW(E20)-5&lt;='Basisgegevens+Uitleg'!$C$2,F19+1,"--")</f>
        <v>45337</v>
      </c>
      <c r="G20" s="86"/>
      <c r="H20" s="82"/>
      <c r="I20" s="82"/>
      <c r="J20" s="87"/>
      <c r="K20" s="9"/>
      <c r="L20" s="86"/>
      <c r="M20" s="82"/>
      <c r="N20" s="82"/>
      <c r="O20" s="87"/>
      <c r="P20" s="9"/>
      <c r="Q20" s="86"/>
      <c r="R20" s="82"/>
      <c r="S20" s="82"/>
      <c r="T20" s="87"/>
      <c r="U20" s="9"/>
      <c r="V20" s="86"/>
      <c r="W20" s="82"/>
      <c r="X20" s="82"/>
      <c r="Y20" s="87"/>
      <c r="Z20" s="9"/>
      <c r="AA20" s="86"/>
      <c r="AB20" s="82"/>
      <c r="AC20" s="82"/>
      <c r="AD20" s="87"/>
      <c r="AE20" s="9"/>
      <c r="AF20" s="108"/>
      <c r="AG20" s="18" t="str">
        <f>IF(ISERROR(VLOOKUP($F20,'Speciale dagen&amp;Activiteiten'!$A$3:$A$100,1,FALSE))=TRUE,"",VLOOKUP($F20,'Speciale dagen&amp;Activiteiten'!$A$3:$B$100,2,FALSE))</f>
        <v/>
      </c>
      <c r="AH20" s="14" t="str">
        <f>IF(ISERROR(VLOOKUP(CONCATENATE(DAY($F20),"-",MONTH($F20)),Verjaardagen!$C$2:$C$101,1,FALSE))=TRUE,"",VLOOKUP(CONCATENATE(DAY($F20),"-",MONTH($F20)),Verjaardagen!$C$2:$E$101,3,FALSE))</f>
        <v/>
      </c>
      <c r="AI20" s="15" t="str">
        <f>IF(ISERROR(VLOOKUP(F20,'School(vakanties)&amp;Activiteiten'!A$4:A$102,1,FALSE)=TRUE),IF(ISERROR(VLOOKUP(F20,'School(vakanties)&amp;Activiteiten'!B$4:B$102,1,FALSE)=TRUE),IF(AJ20&gt;0,AI19,""),VLOOKUP(F20,'School(vakanties)&amp;Activiteiten'!B$4:C$102,2,FALSE)),VLOOKUP(F20,'School(vakanties)&amp;Activiteiten'!A$4:C$102,3,FALSE))</f>
        <v/>
      </c>
      <c r="AJ20" s="16">
        <f>IF(ISERROR(VLOOKUP(F20,'School(vakanties)&amp;Activiteiten'!A$4:A$102,1,FALSE)=TRUE),IF(AND(AJ19&gt;0,AJ19&lt;999),AJ19-1,0),VLOOKUP(F20,'School(vakanties)&amp;Activiteiten'!A$4:D$102,4,FALSE))</f>
        <v>0</v>
      </c>
    </row>
    <row r="21" spans="1:36" x14ac:dyDescent="0.25">
      <c r="A21" s="180" t="str">
        <f t="shared" si="0"/>
        <v>--</v>
      </c>
      <c r="B21" s="110">
        <f t="shared" si="1"/>
        <v>7</v>
      </c>
      <c r="C21" s="179" t="str">
        <f>IF(F21="--","--",IF(ISEVEN(B21)=TRUE,SUBSTITUTE(LEFT(VLOOKUP(E21,'Basisgegevens+Uitleg'!$B$19:$D$25,3,),1),0,"--"),SUBSTITUTE(LEFT(VLOOKUP(E21,'Basisgegevens+Uitleg'!$B$19:$C$25,2,),1),0,"--")))</f>
        <v>M</v>
      </c>
      <c r="D21" s="179" t="str">
        <f>IF(F21="--","--",TRIM(IF(ISERROR(SEARCH("V",IF(IF('Basisgegevens+Uitleg'!$C$5="Ja",LEN(G21&amp;H21&amp;I21&amp;J21),0)+IF('Basisgegevens+Uitleg'!$C$6="Ja",LEN(L21&amp;M21&amp;N21&amp;O21),0)+IF('Basisgegevens+Uitleg'!$C$7="Ja",LEN(Q21&amp;R21&amp;S21&amp;T21),0)+IF('Basisgegevens+Uitleg'!$C$8="Ja",LEN(V21&amp;W21&amp;X21&amp;Y21),0)+IF('Basisgegevens+Uitleg'!$C$9="Ja",LEN(AA21&amp;AB21&amp;AC21&amp;AD21),0)&lt;(4+IF('Basisgegevens+Uitleg'!$C$6="Ja",4,0)+IF('Basisgegevens+Uitleg'!$C$7="Ja",4,0)+IF('Basisgegevens+Uitleg'!$C$8="Ja",4,0)+IF('Basisgegevens+Uitleg'!$C$9="Ja",4,0)),C21,"Niet")&amp;(G21&amp;H21&amp;I21&amp;J21&amp;IF('Basisgegevens+Uitleg'!$C$6="Ja",L21&amp;M21&amp;N21&amp;O21,"")&amp;IF('Basisgegevens+Uitleg'!$C$7="Ja",Q21&amp;R21&amp;S21&amp;T21,"")&amp;IF('Basisgegevens+Uitleg'!$C$8="Ja",V21&amp;W21&amp;X21&amp;Y21,"")&amp;IF('Basisgegevens+Uitleg'!$C$9="Ja",AA21&amp;AB21&amp;AC21&amp;AD21,"")),1))=TRUE,"","V ")&amp;IF(ISERROR(SEARCH("M",IF(IF('Basisgegevens+Uitleg'!$C$5="Ja",LEN(G21&amp;H21&amp;I21&amp;J21),0)+IF('Basisgegevens+Uitleg'!$C$6="Ja",LEN(L21&amp;M21&amp;N21&amp;O21),0)+IF('Basisgegevens+Uitleg'!$C$7="Ja",LEN(Q21&amp;R21&amp;S21&amp;T21),0)+IF('Basisgegevens+Uitleg'!$C$8="Ja",LEN(V21&amp;W21&amp;X21&amp;Y21),0)+IF('Basisgegevens+Uitleg'!$C$9="Ja",LEN(AA21&amp;AB21&amp;AC21&amp;AD21),0)&lt;(4+IF('Basisgegevens+Uitleg'!$C$6="Ja",4,0)+IF('Basisgegevens+Uitleg'!$C$7="Ja",4,0)+IF('Basisgegevens+Uitleg'!$C$8="Ja",4,0)+IF('Basisgegevens+Uitleg'!$C$9="Ja",4,0)),C21,"Niet")&amp;(G21&amp;H21&amp;I21&amp;J21&amp;IF('Basisgegevens+Uitleg'!$C$6="Ja",L21&amp;M21&amp;N21&amp;O21,"")&amp;IF('Basisgegevens+Uitleg'!$C$7="Ja",Q21&amp;R21&amp;S21&amp;T21,"")&amp;IF('Basisgegevens+Uitleg'!$C$8="Ja",V21&amp;W21&amp;X21&amp;Y21,"")&amp;IF('Basisgegevens+Uitleg'!$C$9="Ja",AA21&amp;AB21&amp;AC21&amp;AD21,"")),1))=TRUE,"","M ")&amp;IF(ISERROR(SEARCH("A",IF(IF('Basisgegevens+Uitleg'!$C$5="Ja",LEN(G21&amp;H21&amp;I21&amp;J21),0)+IF('Basisgegevens+Uitleg'!$C$6="Ja",LEN(L21&amp;M21&amp;N21&amp;O21),0)+IF('Basisgegevens+Uitleg'!$C$7="Ja",LEN(Q21&amp;R21&amp;S21&amp;T21),0)+IF('Basisgegevens+Uitleg'!$C$8="Ja",LEN(V21&amp;W21&amp;X21&amp;Y21),0)+IF('Basisgegevens+Uitleg'!$C$9="Ja",LEN(AA21&amp;AB21&amp;AC21&amp;AD21),0)&lt;(4+IF('Basisgegevens+Uitleg'!$C$6="Ja",4,0)+IF('Basisgegevens+Uitleg'!$C$7="Ja",4,0)+IF('Basisgegevens+Uitleg'!$C$8="Ja",4,0)+IF('Basisgegevens+Uitleg'!$C$9="Ja",4,0)),C21,"Niet")&amp;(G21&amp;H21&amp;I21&amp;J21&amp;IF('Basisgegevens+Uitleg'!$C$6="Ja",L21&amp;M21&amp;N21&amp;O21,"")&amp;IF('Basisgegevens+Uitleg'!$C$7="Ja",Q21&amp;R21&amp;S21&amp;T21,"")&amp;IF('Basisgegevens+Uitleg'!$C$8="Ja",V21&amp;W21&amp;X21&amp;Y21,"")&amp;IF('Basisgegevens+Uitleg'!$C$9="Ja",AA21&amp;AB21&amp;AC21&amp;AD21,"")),1))=TRUE,"","A")))</f>
        <v>M</v>
      </c>
      <c r="E21" s="110" t="str">
        <f t="shared" si="2"/>
        <v>Vrijdag</v>
      </c>
      <c r="F21" s="138">
        <f>IF(ROW(E21)-5&lt;='Basisgegevens+Uitleg'!$C$2,F20+1,"--")</f>
        <v>45338</v>
      </c>
      <c r="G21" s="86"/>
      <c r="H21" s="82"/>
      <c r="I21" s="82"/>
      <c r="J21" s="87"/>
      <c r="K21" s="9"/>
      <c r="L21" s="86"/>
      <c r="M21" s="82"/>
      <c r="N21" s="82"/>
      <c r="O21" s="87"/>
      <c r="P21" s="9"/>
      <c r="Q21" s="86"/>
      <c r="R21" s="82"/>
      <c r="S21" s="82"/>
      <c r="T21" s="87"/>
      <c r="U21" s="9"/>
      <c r="V21" s="86"/>
      <c r="W21" s="82"/>
      <c r="X21" s="82"/>
      <c r="Y21" s="87"/>
      <c r="Z21" s="9"/>
      <c r="AA21" s="86"/>
      <c r="AB21" s="82"/>
      <c r="AC21" s="82"/>
      <c r="AD21" s="87"/>
      <c r="AE21" s="9"/>
      <c r="AF21" s="108"/>
      <c r="AG21" s="18" t="str">
        <f>IF(ISERROR(VLOOKUP($F21,'Speciale dagen&amp;Activiteiten'!$A$3:$A$100,1,FALSE))=TRUE,"",VLOOKUP($F21,'Speciale dagen&amp;Activiteiten'!$A$3:$B$100,2,FALSE))</f>
        <v/>
      </c>
      <c r="AH21" s="14" t="str">
        <f>IF(ISERROR(VLOOKUP(CONCATENATE(DAY($F21),"-",MONTH($F21)),Verjaardagen!$C$2:$C$101,1,FALSE))=TRUE,"",VLOOKUP(CONCATENATE(DAY($F21),"-",MONTH($F21)),Verjaardagen!$C$2:$E$101,3,FALSE))</f>
        <v/>
      </c>
      <c r="AI21" s="15" t="str">
        <f>IF(ISERROR(VLOOKUP(F21,'School(vakanties)&amp;Activiteiten'!A$4:A$102,1,FALSE)=TRUE),IF(ISERROR(VLOOKUP(F21,'School(vakanties)&amp;Activiteiten'!B$4:B$102,1,FALSE)=TRUE),IF(AJ21&gt;0,AI20,""),VLOOKUP(F21,'School(vakanties)&amp;Activiteiten'!B$4:C$102,2,FALSE)),VLOOKUP(F21,'School(vakanties)&amp;Activiteiten'!A$4:C$102,3,FALSE))</f>
        <v/>
      </c>
      <c r="AJ21" s="16">
        <f>IF(ISERROR(VLOOKUP(F21,'School(vakanties)&amp;Activiteiten'!A$4:A$102,1,FALSE)=TRUE),IF(AND(AJ20&gt;0,AJ20&lt;999),AJ20-1,0),VLOOKUP(F21,'School(vakanties)&amp;Activiteiten'!A$4:D$102,4,FALSE))</f>
        <v>0</v>
      </c>
    </row>
    <row r="22" spans="1:36" x14ac:dyDescent="0.25">
      <c r="A22" s="180" t="str">
        <f t="shared" si="0"/>
        <v>--</v>
      </c>
      <c r="B22" s="110">
        <f t="shared" si="1"/>
        <v>7</v>
      </c>
      <c r="C22" s="179" t="str">
        <f>IF(F22="--","--",IF(ISEVEN(B22)=TRUE,SUBSTITUTE(LEFT(VLOOKUP(E22,'Basisgegevens+Uitleg'!$B$19:$D$25,3,),1),0,"--"),SUBSTITUTE(LEFT(VLOOKUP(E22,'Basisgegevens+Uitleg'!$B$19:$C$25,2,),1),0,"--")))</f>
        <v>A</v>
      </c>
      <c r="D22" s="179" t="str">
        <f>IF(F22="--","--",TRIM(IF(ISERROR(SEARCH("V",IF(IF('Basisgegevens+Uitleg'!$C$5="Ja",LEN(G22&amp;H22&amp;I22&amp;J22),0)+IF('Basisgegevens+Uitleg'!$C$6="Ja",LEN(L22&amp;M22&amp;N22&amp;O22),0)+IF('Basisgegevens+Uitleg'!$C$7="Ja",LEN(Q22&amp;R22&amp;S22&amp;T22),0)+IF('Basisgegevens+Uitleg'!$C$8="Ja",LEN(V22&amp;W22&amp;X22&amp;Y22),0)+IF('Basisgegevens+Uitleg'!$C$9="Ja",LEN(AA22&amp;AB22&amp;AC22&amp;AD22),0)&lt;(4+IF('Basisgegevens+Uitleg'!$C$6="Ja",4,0)+IF('Basisgegevens+Uitleg'!$C$7="Ja",4,0)+IF('Basisgegevens+Uitleg'!$C$8="Ja",4,0)+IF('Basisgegevens+Uitleg'!$C$9="Ja",4,0)),C22,"Niet")&amp;(G22&amp;H22&amp;I22&amp;J22&amp;IF('Basisgegevens+Uitleg'!$C$6="Ja",L22&amp;M22&amp;N22&amp;O22,"")&amp;IF('Basisgegevens+Uitleg'!$C$7="Ja",Q22&amp;R22&amp;S22&amp;T22,"")&amp;IF('Basisgegevens+Uitleg'!$C$8="Ja",V22&amp;W22&amp;X22&amp;Y22,"")&amp;IF('Basisgegevens+Uitleg'!$C$9="Ja",AA22&amp;AB22&amp;AC22&amp;AD22,"")),1))=TRUE,"","V ")&amp;IF(ISERROR(SEARCH("M",IF(IF('Basisgegevens+Uitleg'!$C$5="Ja",LEN(G22&amp;H22&amp;I22&amp;J22),0)+IF('Basisgegevens+Uitleg'!$C$6="Ja",LEN(L22&amp;M22&amp;N22&amp;O22),0)+IF('Basisgegevens+Uitleg'!$C$7="Ja",LEN(Q22&amp;R22&amp;S22&amp;T22),0)+IF('Basisgegevens+Uitleg'!$C$8="Ja",LEN(V22&amp;W22&amp;X22&amp;Y22),0)+IF('Basisgegevens+Uitleg'!$C$9="Ja",LEN(AA22&amp;AB22&amp;AC22&amp;AD22),0)&lt;(4+IF('Basisgegevens+Uitleg'!$C$6="Ja",4,0)+IF('Basisgegevens+Uitleg'!$C$7="Ja",4,0)+IF('Basisgegevens+Uitleg'!$C$8="Ja",4,0)+IF('Basisgegevens+Uitleg'!$C$9="Ja",4,0)),C22,"Niet")&amp;(G22&amp;H22&amp;I22&amp;J22&amp;IF('Basisgegevens+Uitleg'!$C$6="Ja",L22&amp;M22&amp;N22&amp;O22,"")&amp;IF('Basisgegevens+Uitleg'!$C$7="Ja",Q22&amp;R22&amp;S22&amp;T22,"")&amp;IF('Basisgegevens+Uitleg'!$C$8="Ja",V22&amp;W22&amp;X22&amp;Y22,"")&amp;IF('Basisgegevens+Uitleg'!$C$9="Ja",AA22&amp;AB22&amp;AC22&amp;AD22,"")),1))=TRUE,"","M ")&amp;IF(ISERROR(SEARCH("A",IF(IF('Basisgegevens+Uitleg'!$C$5="Ja",LEN(G22&amp;H22&amp;I22&amp;J22),0)+IF('Basisgegevens+Uitleg'!$C$6="Ja",LEN(L22&amp;M22&amp;N22&amp;O22),0)+IF('Basisgegevens+Uitleg'!$C$7="Ja",LEN(Q22&amp;R22&amp;S22&amp;T22),0)+IF('Basisgegevens+Uitleg'!$C$8="Ja",LEN(V22&amp;W22&amp;X22&amp;Y22),0)+IF('Basisgegevens+Uitleg'!$C$9="Ja",LEN(AA22&amp;AB22&amp;AC22&amp;AD22),0)&lt;(4+IF('Basisgegevens+Uitleg'!$C$6="Ja",4,0)+IF('Basisgegevens+Uitleg'!$C$7="Ja",4,0)+IF('Basisgegevens+Uitleg'!$C$8="Ja",4,0)+IF('Basisgegevens+Uitleg'!$C$9="Ja",4,0)),C22,"Niet")&amp;(G22&amp;H22&amp;I22&amp;J22&amp;IF('Basisgegevens+Uitleg'!$C$6="Ja",L22&amp;M22&amp;N22&amp;O22,"")&amp;IF('Basisgegevens+Uitleg'!$C$7="Ja",Q22&amp;R22&amp;S22&amp;T22,"")&amp;IF('Basisgegevens+Uitleg'!$C$8="Ja",V22&amp;W22&amp;X22&amp;Y22,"")&amp;IF('Basisgegevens+Uitleg'!$C$9="Ja",AA22&amp;AB22&amp;AC22&amp;AD22,"")),1))=TRUE,"","A")))</f>
        <v>A</v>
      </c>
      <c r="E22" s="110" t="str">
        <f t="shared" si="2"/>
        <v>Zaterdag</v>
      </c>
      <c r="F22" s="138">
        <f>IF(ROW(E22)-5&lt;='Basisgegevens+Uitleg'!$C$2,F21+1,"--")</f>
        <v>45339</v>
      </c>
      <c r="G22" s="86"/>
      <c r="H22" s="82"/>
      <c r="I22" s="82"/>
      <c r="J22" s="87"/>
      <c r="K22" s="9"/>
      <c r="L22" s="86"/>
      <c r="M22" s="82"/>
      <c r="N22" s="82"/>
      <c r="O22" s="87"/>
      <c r="P22" s="9"/>
      <c r="Q22" s="86"/>
      <c r="R22" s="82"/>
      <c r="S22" s="82"/>
      <c r="T22" s="87"/>
      <c r="U22" s="9"/>
      <c r="V22" s="86"/>
      <c r="W22" s="82"/>
      <c r="X22" s="82"/>
      <c r="Y22" s="87"/>
      <c r="Z22" s="9"/>
      <c r="AA22" s="86"/>
      <c r="AB22" s="82"/>
      <c r="AC22" s="82"/>
      <c r="AD22" s="87"/>
      <c r="AE22" s="9"/>
      <c r="AF22" s="108"/>
      <c r="AG22" s="18" t="str">
        <f>IF(ISERROR(VLOOKUP($F22,'Speciale dagen&amp;Activiteiten'!$A$3:$A$100,1,FALSE))=TRUE,"",VLOOKUP($F22,'Speciale dagen&amp;Activiteiten'!$A$3:$B$100,2,FALSE))</f>
        <v/>
      </c>
      <c r="AH22" s="14" t="str">
        <f>IF(ISERROR(VLOOKUP(CONCATENATE(DAY($F22),"-",MONTH($F22)),Verjaardagen!$C$2:$C$101,1,FALSE))=TRUE,"",VLOOKUP(CONCATENATE(DAY($F22),"-",MONTH($F22)),Verjaardagen!$C$2:$E$101,3,FALSE))</f>
        <v/>
      </c>
      <c r="AI22" s="15" t="str">
        <f>IF(ISERROR(VLOOKUP(F22,'School(vakanties)&amp;Activiteiten'!A$4:A$102,1,FALSE)=TRUE),IF(ISERROR(VLOOKUP(F22,'School(vakanties)&amp;Activiteiten'!B$4:B$102,1,FALSE)=TRUE),IF(AJ22&gt;0,AI21,""),VLOOKUP(F22,'School(vakanties)&amp;Activiteiten'!B$4:C$102,2,FALSE)),VLOOKUP(F22,'School(vakanties)&amp;Activiteiten'!A$4:C$102,3,FALSE))</f>
        <v/>
      </c>
      <c r="AJ22" s="16">
        <f>IF(ISERROR(VLOOKUP(F22,'School(vakanties)&amp;Activiteiten'!A$4:A$102,1,FALSE)=TRUE),IF(AND(AJ21&gt;0,AJ21&lt;999),AJ21-1,0),VLOOKUP(F22,'School(vakanties)&amp;Activiteiten'!A$4:D$102,4,FALSE))</f>
        <v>0</v>
      </c>
    </row>
    <row r="23" spans="1:36" x14ac:dyDescent="0.25">
      <c r="A23" s="180" t="str">
        <f t="shared" si="0"/>
        <v>--</v>
      </c>
      <c r="B23" s="110">
        <f t="shared" si="1"/>
        <v>7</v>
      </c>
      <c r="C23" s="179" t="str">
        <f>IF(F23="--","--",IF(ISEVEN(B23)=TRUE,SUBSTITUTE(LEFT(VLOOKUP(E23,'Basisgegevens+Uitleg'!$B$19:$D$25,3,),1),0,"--"),SUBSTITUTE(LEFT(VLOOKUP(E23,'Basisgegevens+Uitleg'!$B$19:$C$25,2,),1),0,"--")))</f>
        <v>V</v>
      </c>
      <c r="D23" s="179" t="str">
        <f>IF(F23="--","--",TRIM(IF(ISERROR(SEARCH("V",IF(IF('Basisgegevens+Uitleg'!$C$5="Ja",LEN(G23&amp;H23&amp;I23&amp;J23),0)+IF('Basisgegevens+Uitleg'!$C$6="Ja",LEN(L23&amp;M23&amp;N23&amp;O23),0)+IF('Basisgegevens+Uitleg'!$C$7="Ja",LEN(Q23&amp;R23&amp;S23&amp;T23),0)+IF('Basisgegevens+Uitleg'!$C$8="Ja",LEN(V23&amp;W23&amp;X23&amp;Y23),0)+IF('Basisgegevens+Uitleg'!$C$9="Ja",LEN(AA23&amp;AB23&amp;AC23&amp;AD23),0)&lt;(4+IF('Basisgegevens+Uitleg'!$C$6="Ja",4,0)+IF('Basisgegevens+Uitleg'!$C$7="Ja",4,0)+IF('Basisgegevens+Uitleg'!$C$8="Ja",4,0)+IF('Basisgegevens+Uitleg'!$C$9="Ja",4,0)),C23,"Niet")&amp;(G23&amp;H23&amp;I23&amp;J23&amp;IF('Basisgegevens+Uitleg'!$C$6="Ja",L23&amp;M23&amp;N23&amp;O23,"")&amp;IF('Basisgegevens+Uitleg'!$C$7="Ja",Q23&amp;R23&amp;S23&amp;T23,"")&amp;IF('Basisgegevens+Uitleg'!$C$8="Ja",V23&amp;W23&amp;X23&amp;Y23,"")&amp;IF('Basisgegevens+Uitleg'!$C$9="Ja",AA23&amp;AB23&amp;AC23&amp;AD23,"")),1))=TRUE,"","V ")&amp;IF(ISERROR(SEARCH("M",IF(IF('Basisgegevens+Uitleg'!$C$5="Ja",LEN(G23&amp;H23&amp;I23&amp;J23),0)+IF('Basisgegevens+Uitleg'!$C$6="Ja",LEN(L23&amp;M23&amp;N23&amp;O23),0)+IF('Basisgegevens+Uitleg'!$C$7="Ja",LEN(Q23&amp;R23&amp;S23&amp;T23),0)+IF('Basisgegevens+Uitleg'!$C$8="Ja",LEN(V23&amp;W23&amp;X23&amp;Y23),0)+IF('Basisgegevens+Uitleg'!$C$9="Ja",LEN(AA23&amp;AB23&amp;AC23&amp;AD23),0)&lt;(4+IF('Basisgegevens+Uitleg'!$C$6="Ja",4,0)+IF('Basisgegevens+Uitleg'!$C$7="Ja",4,0)+IF('Basisgegevens+Uitleg'!$C$8="Ja",4,0)+IF('Basisgegevens+Uitleg'!$C$9="Ja",4,0)),C23,"Niet")&amp;(G23&amp;H23&amp;I23&amp;J23&amp;IF('Basisgegevens+Uitleg'!$C$6="Ja",L23&amp;M23&amp;N23&amp;O23,"")&amp;IF('Basisgegevens+Uitleg'!$C$7="Ja",Q23&amp;R23&amp;S23&amp;T23,"")&amp;IF('Basisgegevens+Uitleg'!$C$8="Ja",V23&amp;W23&amp;X23&amp;Y23,"")&amp;IF('Basisgegevens+Uitleg'!$C$9="Ja",AA23&amp;AB23&amp;AC23&amp;AD23,"")),1))=TRUE,"","M ")&amp;IF(ISERROR(SEARCH("A",IF(IF('Basisgegevens+Uitleg'!$C$5="Ja",LEN(G23&amp;H23&amp;I23&amp;J23),0)+IF('Basisgegevens+Uitleg'!$C$6="Ja",LEN(L23&amp;M23&amp;N23&amp;O23),0)+IF('Basisgegevens+Uitleg'!$C$7="Ja",LEN(Q23&amp;R23&amp;S23&amp;T23),0)+IF('Basisgegevens+Uitleg'!$C$8="Ja",LEN(V23&amp;W23&amp;X23&amp;Y23),0)+IF('Basisgegevens+Uitleg'!$C$9="Ja",LEN(AA23&amp;AB23&amp;AC23&amp;AD23),0)&lt;(4+IF('Basisgegevens+Uitleg'!$C$6="Ja",4,0)+IF('Basisgegevens+Uitleg'!$C$7="Ja",4,0)+IF('Basisgegevens+Uitleg'!$C$8="Ja",4,0)+IF('Basisgegevens+Uitleg'!$C$9="Ja",4,0)),C23,"Niet")&amp;(G23&amp;H23&amp;I23&amp;J23&amp;IF('Basisgegevens+Uitleg'!$C$6="Ja",L23&amp;M23&amp;N23&amp;O23,"")&amp;IF('Basisgegevens+Uitleg'!$C$7="Ja",Q23&amp;R23&amp;S23&amp;T23,"")&amp;IF('Basisgegevens+Uitleg'!$C$8="Ja",V23&amp;W23&amp;X23&amp;Y23,"")&amp;IF('Basisgegevens+Uitleg'!$C$9="Ja",AA23&amp;AB23&amp;AC23&amp;AD23,"")),1))=TRUE,"","A")))</f>
        <v>V</v>
      </c>
      <c r="E23" s="110" t="str">
        <f t="shared" si="2"/>
        <v>Zondag</v>
      </c>
      <c r="F23" s="138">
        <f>IF(ROW(E23)-5&lt;='Basisgegevens+Uitleg'!$C$2,F22+1,"--")</f>
        <v>45340</v>
      </c>
      <c r="G23" s="86"/>
      <c r="H23" s="82"/>
      <c r="I23" s="82"/>
      <c r="J23" s="87"/>
      <c r="K23" s="9"/>
      <c r="L23" s="86"/>
      <c r="M23" s="82"/>
      <c r="N23" s="82"/>
      <c r="O23" s="87"/>
      <c r="P23" s="9"/>
      <c r="Q23" s="86"/>
      <c r="R23" s="82"/>
      <c r="S23" s="82"/>
      <c r="T23" s="87"/>
      <c r="U23" s="9"/>
      <c r="V23" s="86"/>
      <c r="W23" s="82"/>
      <c r="X23" s="82"/>
      <c r="Y23" s="87"/>
      <c r="Z23" s="9"/>
      <c r="AA23" s="86"/>
      <c r="AB23" s="82"/>
      <c r="AC23" s="82"/>
      <c r="AD23" s="87"/>
      <c r="AE23" s="9"/>
      <c r="AF23" s="108"/>
      <c r="AG23" s="18" t="str">
        <f>IF(ISERROR(VLOOKUP($F23,'Speciale dagen&amp;Activiteiten'!$A$3:$A$100,1,FALSE))=TRUE,"",VLOOKUP($F23,'Speciale dagen&amp;Activiteiten'!$A$3:$B$100,2,FALSE))</f>
        <v/>
      </c>
      <c r="AH23" s="14" t="str">
        <f>IF(ISERROR(VLOOKUP(CONCATENATE(DAY($F23),"-",MONTH($F23)),Verjaardagen!$C$2:$C$101,1,FALSE))=TRUE,"",VLOOKUP(CONCATENATE(DAY($F23),"-",MONTH($F23)),Verjaardagen!$C$2:$E$101,3,FALSE))</f>
        <v/>
      </c>
      <c r="AI23" s="15" t="str">
        <f>IF(ISERROR(VLOOKUP(F23,'School(vakanties)&amp;Activiteiten'!A$4:A$102,1,FALSE)=TRUE),IF(ISERROR(VLOOKUP(F23,'School(vakanties)&amp;Activiteiten'!B$4:B$102,1,FALSE)=TRUE),IF(AJ23&gt;0,AI22,""),VLOOKUP(F23,'School(vakanties)&amp;Activiteiten'!B$4:C$102,2,FALSE)),VLOOKUP(F23,'School(vakanties)&amp;Activiteiten'!A$4:C$102,3,FALSE))</f>
        <v/>
      </c>
      <c r="AJ23" s="16">
        <f>IF(ISERROR(VLOOKUP(F23,'School(vakanties)&amp;Activiteiten'!A$4:A$102,1,FALSE)=TRUE),IF(AND(AJ22&gt;0,AJ22&lt;999),AJ22-1,0),VLOOKUP(F23,'School(vakanties)&amp;Activiteiten'!A$4:D$102,4,FALSE))</f>
        <v>0</v>
      </c>
    </row>
    <row r="24" spans="1:36" x14ac:dyDescent="0.25">
      <c r="A24" s="180" t="str">
        <f t="shared" si="0"/>
        <v>--</v>
      </c>
      <c r="B24" s="110">
        <f t="shared" si="1"/>
        <v>8</v>
      </c>
      <c r="C24" s="179" t="str">
        <f>IF(F24="--","--",IF(ISEVEN(B24)=TRUE,SUBSTITUTE(LEFT(VLOOKUP(E24,'Basisgegevens+Uitleg'!$B$19:$D$25,3,),1),0,"--"),SUBSTITUTE(LEFT(VLOOKUP(E24,'Basisgegevens+Uitleg'!$B$19:$C$25,2,),1),0,"--")))</f>
        <v>M</v>
      </c>
      <c r="D24" s="179" t="str">
        <f>IF(F24="--","--",TRIM(IF(ISERROR(SEARCH("V",IF(IF('Basisgegevens+Uitleg'!$C$5="Ja",LEN(G24&amp;H24&amp;I24&amp;J24),0)+IF('Basisgegevens+Uitleg'!$C$6="Ja",LEN(L24&amp;M24&amp;N24&amp;O24),0)+IF('Basisgegevens+Uitleg'!$C$7="Ja",LEN(Q24&amp;R24&amp;S24&amp;T24),0)+IF('Basisgegevens+Uitleg'!$C$8="Ja",LEN(V24&amp;W24&amp;X24&amp;Y24),0)+IF('Basisgegevens+Uitleg'!$C$9="Ja",LEN(AA24&amp;AB24&amp;AC24&amp;AD24),0)&lt;(4+IF('Basisgegevens+Uitleg'!$C$6="Ja",4,0)+IF('Basisgegevens+Uitleg'!$C$7="Ja",4,0)+IF('Basisgegevens+Uitleg'!$C$8="Ja",4,0)+IF('Basisgegevens+Uitleg'!$C$9="Ja",4,0)),C24,"Niet")&amp;(G24&amp;H24&amp;I24&amp;J24&amp;IF('Basisgegevens+Uitleg'!$C$6="Ja",L24&amp;M24&amp;N24&amp;O24,"")&amp;IF('Basisgegevens+Uitleg'!$C$7="Ja",Q24&amp;R24&amp;S24&amp;T24,"")&amp;IF('Basisgegevens+Uitleg'!$C$8="Ja",V24&amp;W24&amp;X24&amp;Y24,"")&amp;IF('Basisgegevens+Uitleg'!$C$9="Ja",AA24&amp;AB24&amp;AC24&amp;AD24,"")),1))=TRUE,"","V ")&amp;IF(ISERROR(SEARCH("M",IF(IF('Basisgegevens+Uitleg'!$C$5="Ja",LEN(G24&amp;H24&amp;I24&amp;J24),0)+IF('Basisgegevens+Uitleg'!$C$6="Ja",LEN(L24&amp;M24&amp;N24&amp;O24),0)+IF('Basisgegevens+Uitleg'!$C$7="Ja",LEN(Q24&amp;R24&amp;S24&amp;T24),0)+IF('Basisgegevens+Uitleg'!$C$8="Ja",LEN(V24&amp;W24&amp;X24&amp;Y24),0)+IF('Basisgegevens+Uitleg'!$C$9="Ja",LEN(AA24&amp;AB24&amp;AC24&amp;AD24),0)&lt;(4+IF('Basisgegevens+Uitleg'!$C$6="Ja",4,0)+IF('Basisgegevens+Uitleg'!$C$7="Ja",4,0)+IF('Basisgegevens+Uitleg'!$C$8="Ja",4,0)+IF('Basisgegevens+Uitleg'!$C$9="Ja",4,0)),C24,"Niet")&amp;(G24&amp;H24&amp;I24&amp;J24&amp;IF('Basisgegevens+Uitleg'!$C$6="Ja",L24&amp;M24&amp;N24&amp;O24,"")&amp;IF('Basisgegevens+Uitleg'!$C$7="Ja",Q24&amp;R24&amp;S24&amp;T24,"")&amp;IF('Basisgegevens+Uitleg'!$C$8="Ja",V24&amp;W24&amp;X24&amp;Y24,"")&amp;IF('Basisgegevens+Uitleg'!$C$9="Ja",AA24&amp;AB24&amp;AC24&amp;AD24,"")),1))=TRUE,"","M ")&amp;IF(ISERROR(SEARCH("A",IF(IF('Basisgegevens+Uitleg'!$C$5="Ja",LEN(G24&amp;H24&amp;I24&amp;J24),0)+IF('Basisgegevens+Uitleg'!$C$6="Ja",LEN(L24&amp;M24&amp;N24&amp;O24),0)+IF('Basisgegevens+Uitleg'!$C$7="Ja",LEN(Q24&amp;R24&amp;S24&amp;T24),0)+IF('Basisgegevens+Uitleg'!$C$8="Ja",LEN(V24&amp;W24&amp;X24&amp;Y24),0)+IF('Basisgegevens+Uitleg'!$C$9="Ja",LEN(AA24&amp;AB24&amp;AC24&amp;AD24),0)&lt;(4+IF('Basisgegevens+Uitleg'!$C$6="Ja",4,0)+IF('Basisgegevens+Uitleg'!$C$7="Ja",4,0)+IF('Basisgegevens+Uitleg'!$C$8="Ja",4,0)+IF('Basisgegevens+Uitleg'!$C$9="Ja",4,0)),C24,"Niet")&amp;(G24&amp;H24&amp;I24&amp;J24&amp;IF('Basisgegevens+Uitleg'!$C$6="Ja",L24&amp;M24&amp;N24&amp;O24,"")&amp;IF('Basisgegevens+Uitleg'!$C$7="Ja",Q24&amp;R24&amp;S24&amp;T24,"")&amp;IF('Basisgegevens+Uitleg'!$C$8="Ja",V24&amp;W24&amp;X24&amp;Y24,"")&amp;IF('Basisgegevens+Uitleg'!$C$9="Ja",AA24&amp;AB24&amp;AC24&amp;AD24,"")),1))=TRUE,"","A")))</f>
        <v>M</v>
      </c>
      <c r="E24" s="110" t="str">
        <f t="shared" si="2"/>
        <v>Maandag</v>
      </c>
      <c r="F24" s="138">
        <f>IF(ROW(E24)-5&lt;='Basisgegevens+Uitleg'!$C$2,F23+1,"--")</f>
        <v>45341</v>
      </c>
      <c r="G24" s="86"/>
      <c r="H24" s="82"/>
      <c r="I24" s="82"/>
      <c r="J24" s="87"/>
      <c r="K24" s="9"/>
      <c r="L24" s="86"/>
      <c r="M24" s="82"/>
      <c r="N24" s="82"/>
      <c r="O24" s="87"/>
      <c r="P24" s="9"/>
      <c r="Q24" s="86"/>
      <c r="R24" s="82"/>
      <c r="S24" s="82"/>
      <c r="T24" s="87"/>
      <c r="U24" s="9"/>
      <c r="V24" s="86"/>
      <c r="W24" s="82"/>
      <c r="X24" s="82"/>
      <c r="Y24" s="87"/>
      <c r="Z24" s="9"/>
      <c r="AA24" s="86"/>
      <c r="AB24" s="82"/>
      <c r="AC24" s="82"/>
      <c r="AD24" s="87"/>
      <c r="AE24" s="9"/>
      <c r="AF24" s="108"/>
      <c r="AG24" s="18" t="str">
        <f>IF(ISERROR(VLOOKUP($F24,'Speciale dagen&amp;Activiteiten'!$A$3:$A$100,1,FALSE))=TRUE,"",VLOOKUP($F24,'Speciale dagen&amp;Activiteiten'!$A$3:$B$100,2,FALSE))</f>
        <v/>
      </c>
      <c r="AH24" s="14" t="str">
        <f>IF(ISERROR(VLOOKUP(CONCATENATE(DAY($F24),"-",MONTH($F24)),Verjaardagen!$C$2:$C$101,1,FALSE))=TRUE,"",VLOOKUP(CONCATENATE(DAY($F24),"-",MONTH($F24)),Verjaardagen!$C$2:$E$101,3,FALSE))</f>
        <v/>
      </c>
      <c r="AI24" s="15" t="str">
        <f>IF(ISERROR(VLOOKUP(F24,'School(vakanties)&amp;Activiteiten'!A$4:A$102,1,FALSE)=TRUE),IF(ISERROR(VLOOKUP(F24,'School(vakanties)&amp;Activiteiten'!B$4:B$102,1,FALSE)=TRUE),IF(AJ24&gt;0,AI23,""),VLOOKUP(F24,'School(vakanties)&amp;Activiteiten'!B$4:C$102,2,FALSE)),VLOOKUP(F24,'School(vakanties)&amp;Activiteiten'!A$4:C$102,3,FALSE))</f>
        <v/>
      </c>
      <c r="AJ24" s="16">
        <f>IF(ISERROR(VLOOKUP(F24,'School(vakanties)&amp;Activiteiten'!A$4:A$102,1,FALSE)=TRUE),IF(AND(AJ23&gt;0,AJ23&lt;999),AJ23-1,0),VLOOKUP(F24,'School(vakanties)&amp;Activiteiten'!A$4:D$102,4,FALSE))</f>
        <v>0</v>
      </c>
    </row>
    <row r="25" spans="1:36" x14ac:dyDescent="0.25">
      <c r="A25" s="180" t="str">
        <f t="shared" si="0"/>
        <v>--</v>
      </c>
      <c r="B25" s="110">
        <f t="shared" si="1"/>
        <v>8</v>
      </c>
      <c r="C25" s="179" t="str">
        <f>IF(F25="--","--",IF(ISEVEN(B25)=TRUE,SUBSTITUTE(LEFT(VLOOKUP(E25,'Basisgegevens+Uitleg'!$B$19:$D$25,3,),1),0,"--"),SUBSTITUTE(LEFT(VLOOKUP(E25,'Basisgegevens+Uitleg'!$B$19:$C$25,2,),1),0,"--")))</f>
        <v>V</v>
      </c>
      <c r="D25" s="179" t="str">
        <f>IF(F25="--","--",TRIM(IF(ISERROR(SEARCH("V",IF(IF('Basisgegevens+Uitleg'!$C$5="Ja",LEN(G25&amp;H25&amp;I25&amp;J25),0)+IF('Basisgegevens+Uitleg'!$C$6="Ja",LEN(L25&amp;M25&amp;N25&amp;O25),0)+IF('Basisgegevens+Uitleg'!$C$7="Ja",LEN(Q25&amp;R25&amp;S25&amp;T25),0)+IF('Basisgegevens+Uitleg'!$C$8="Ja",LEN(V25&amp;W25&amp;X25&amp;Y25),0)+IF('Basisgegevens+Uitleg'!$C$9="Ja",LEN(AA25&amp;AB25&amp;AC25&amp;AD25),0)&lt;(4+IF('Basisgegevens+Uitleg'!$C$6="Ja",4,0)+IF('Basisgegevens+Uitleg'!$C$7="Ja",4,0)+IF('Basisgegevens+Uitleg'!$C$8="Ja",4,0)+IF('Basisgegevens+Uitleg'!$C$9="Ja",4,0)),C25,"Niet")&amp;(G25&amp;H25&amp;I25&amp;J25&amp;IF('Basisgegevens+Uitleg'!$C$6="Ja",L25&amp;M25&amp;N25&amp;O25,"")&amp;IF('Basisgegevens+Uitleg'!$C$7="Ja",Q25&amp;R25&amp;S25&amp;T25,"")&amp;IF('Basisgegevens+Uitleg'!$C$8="Ja",V25&amp;W25&amp;X25&amp;Y25,"")&amp;IF('Basisgegevens+Uitleg'!$C$9="Ja",AA25&amp;AB25&amp;AC25&amp;AD25,"")),1))=TRUE,"","V ")&amp;IF(ISERROR(SEARCH("M",IF(IF('Basisgegevens+Uitleg'!$C$5="Ja",LEN(G25&amp;H25&amp;I25&amp;J25),0)+IF('Basisgegevens+Uitleg'!$C$6="Ja",LEN(L25&amp;M25&amp;N25&amp;O25),0)+IF('Basisgegevens+Uitleg'!$C$7="Ja",LEN(Q25&amp;R25&amp;S25&amp;T25),0)+IF('Basisgegevens+Uitleg'!$C$8="Ja",LEN(V25&amp;W25&amp;X25&amp;Y25),0)+IF('Basisgegevens+Uitleg'!$C$9="Ja",LEN(AA25&amp;AB25&amp;AC25&amp;AD25),0)&lt;(4+IF('Basisgegevens+Uitleg'!$C$6="Ja",4,0)+IF('Basisgegevens+Uitleg'!$C$7="Ja",4,0)+IF('Basisgegevens+Uitleg'!$C$8="Ja",4,0)+IF('Basisgegevens+Uitleg'!$C$9="Ja",4,0)),C25,"Niet")&amp;(G25&amp;H25&amp;I25&amp;J25&amp;IF('Basisgegevens+Uitleg'!$C$6="Ja",L25&amp;M25&amp;N25&amp;O25,"")&amp;IF('Basisgegevens+Uitleg'!$C$7="Ja",Q25&amp;R25&amp;S25&amp;T25,"")&amp;IF('Basisgegevens+Uitleg'!$C$8="Ja",V25&amp;W25&amp;X25&amp;Y25,"")&amp;IF('Basisgegevens+Uitleg'!$C$9="Ja",AA25&amp;AB25&amp;AC25&amp;AD25,"")),1))=TRUE,"","M ")&amp;IF(ISERROR(SEARCH("A",IF(IF('Basisgegevens+Uitleg'!$C$5="Ja",LEN(G25&amp;H25&amp;I25&amp;J25),0)+IF('Basisgegevens+Uitleg'!$C$6="Ja",LEN(L25&amp;M25&amp;N25&amp;O25),0)+IF('Basisgegevens+Uitleg'!$C$7="Ja",LEN(Q25&amp;R25&amp;S25&amp;T25),0)+IF('Basisgegevens+Uitleg'!$C$8="Ja",LEN(V25&amp;W25&amp;X25&amp;Y25),0)+IF('Basisgegevens+Uitleg'!$C$9="Ja",LEN(AA25&amp;AB25&amp;AC25&amp;AD25),0)&lt;(4+IF('Basisgegevens+Uitleg'!$C$6="Ja",4,0)+IF('Basisgegevens+Uitleg'!$C$7="Ja",4,0)+IF('Basisgegevens+Uitleg'!$C$8="Ja",4,0)+IF('Basisgegevens+Uitleg'!$C$9="Ja",4,0)),C25,"Niet")&amp;(G25&amp;H25&amp;I25&amp;J25&amp;IF('Basisgegevens+Uitleg'!$C$6="Ja",L25&amp;M25&amp;N25&amp;O25,"")&amp;IF('Basisgegevens+Uitleg'!$C$7="Ja",Q25&amp;R25&amp;S25&amp;T25,"")&amp;IF('Basisgegevens+Uitleg'!$C$8="Ja",V25&amp;W25&amp;X25&amp;Y25,"")&amp;IF('Basisgegevens+Uitleg'!$C$9="Ja",AA25&amp;AB25&amp;AC25&amp;AD25,"")),1))=TRUE,"","A")))</f>
        <v>V</v>
      </c>
      <c r="E25" s="110" t="str">
        <f t="shared" si="2"/>
        <v>Dinsdag</v>
      </c>
      <c r="F25" s="138">
        <f>IF(ROW(E25)-5&lt;='Basisgegevens+Uitleg'!$C$2,F24+1,"--")</f>
        <v>45342</v>
      </c>
      <c r="G25" s="86"/>
      <c r="H25" s="82"/>
      <c r="I25" s="82"/>
      <c r="J25" s="87"/>
      <c r="K25" s="9"/>
      <c r="L25" s="86"/>
      <c r="M25" s="82"/>
      <c r="N25" s="82"/>
      <c r="O25" s="87"/>
      <c r="P25" s="9"/>
      <c r="Q25" s="86"/>
      <c r="R25" s="82"/>
      <c r="S25" s="82"/>
      <c r="T25" s="87"/>
      <c r="U25" s="9"/>
      <c r="V25" s="86"/>
      <c r="W25" s="82"/>
      <c r="X25" s="82"/>
      <c r="Y25" s="87"/>
      <c r="Z25" s="9"/>
      <c r="AA25" s="86"/>
      <c r="AB25" s="82"/>
      <c r="AC25" s="82"/>
      <c r="AD25" s="87"/>
      <c r="AE25" s="9"/>
      <c r="AF25" s="108"/>
      <c r="AG25" s="18" t="str">
        <f>IF(ISERROR(VLOOKUP($F25,'Speciale dagen&amp;Activiteiten'!$A$3:$A$100,1,FALSE))=TRUE,"",VLOOKUP($F25,'Speciale dagen&amp;Activiteiten'!$A$3:$B$100,2,FALSE))</f>
        <v/>
      </c>
      <c r="AH25" s="14" t="str">
        <f>IF(ISERROR(VLOOKUP(CONCATENATE(DAY($F25),"-",MONTH($F25)),Verjaardagen!$C$2:$C$101,1,FALSE))=TRUE,"",VLOOKUP(CONCATENATE(DAY($F25),"-",MONTH($F25)),Verjaardagen!$C$2:$E$101,3,FALSE))</f>
        <v/>
      </c>
      <c r="AI25" s="15" t="str">
        <f>IF(ISERROR(VLOOKUP(F25,'School(vakanties)&amp;Activiteiten'!A$4:A$102,1,FALSE)=TRUE),IF(ISERROR(VLOOKUP(F25,'School(vakanties)&amp;Activiteiten'!B$4:B$102,1,FALSE)=TRUE),IF(AJ25&gt;0,AI24,""),VLOOKUP(F25,'School(vakanties)&amp;Activiteiten'!B$4:C$102,2,FALSE)),VLOOKUP(F25,'School(vakanties)&amp;Activiteiten'!A$4:C$102,3,FALSE))</f>
        <v/>
      </c>
      <c r="AJ25" s="16">
        <f>IF(ISERROR(VLOOKUP(F25,'School(vakanties)&amp;Activiteiten'!A$4:A$102,1,FALSE)=TRUE),IF(AND(AJ24&gt;0,AJ24&lt;999),AJ24-1,0),VLOOKUP(F25,'School(vakanties)&amp;Activiteiten'!A$4:D$102,4,FALSE))</f>
        <v>0</v>
      </c>
    </row>
    <row r="26" spans="1:36" x14ac:dyDescent="0.25">
      <c r="A26" s="180" t="str">
        <f t="shared" si="0"/>
        <v>--</v>
      </c>
      <c r="B26" s="110">
        <f t="shared" si="1"/>
        <v>8</v>
      </c>
      <c r="C26" s="179" t="str">
        <f>IF(F26="--","--",IF(ISEVEN(B26)=TRUE,SUBSTITUTE(LEFT(VLOOKUP(E26,'Basisgegevens+Uitleg'!$B$19:$D$25,3,),1),0,"--"),SUBSTITUTE(LEFT(VLOOKUP(E26,'Basisgegevens+Uitleg'!$B$19:$C$25,2,),1),0,"--")))</f>
        <v>V</v>
      </c>
      <c r="D26" s="179" t="str">
        <f>IF(F26="--","--",TRIM(IF(ISERROR(SEARCH("V",IF(IF('Basisgegevens+Uitleg'!$C$5="Ja",LEN(G26&amp;H26&amp;I26&amp;J26),0)+IF('Basisgegevens+Uitleg'!$C$6="Ja",LEN(L26&amp;M26&amp;N26&amp;O26),0)+IF('Basisgegevens+Uitleg'!$C$7="Ja",LEN(Q26&amp;R26&amp;S26&amp;T26),0)+IF('Basisgegevens+Uitleg'!$C$8="Ja",LEN(V26&amp;W26&amp;X26&amp;Y26),0)+IF('Basisgegevens+Uitleg'!$C$9="Ja",LEN(AA26&amp;AB26&amp;AC26&amp;AD26),0)&lt;(4+IF('Basisgegevens+Uitleg'!$C$6="Ja",4,0)+IF('Basisgegevens+Uitleg'!$C$7="Ja",4,0)+IF('Basisgegevens+Uitleg'!$C$8="Ja",4,0)+IF('Basisgegevens+Uitleg'!$C$9="Ja",4,0)),C26,"Niet")&amp;(G26&amp;H26&amp;I26&amp;J26&amp;IF('Basisgegevens+Uitleg'!$C$6="Ja",L26&amp;M26&amp;N26&amp;O26,"")&amp;IF('Basisgegevens+Uitleg'!$C$7="Ja",Q26&amp;R26&amp;S26&amp;T26,"")&amp;IF('Basisgegevens+Uitleg'!$C$8="Ja",V26&amp;W26&amp;X26&amp;Y26,"")&amp;IF('Basisgegevens+Uitleg'!$C$9="Ja",AA26&amp;AB26&amp;AC26&amp;AD26,"")),1))=TRUE,"","V ")&amp;IF(ISERROR(SEARCH("M",IF(IF('Basisgegevens+Uitleg'!$C$5="Ja",LEN(G26&amp;H26&amp;I26&amp;J26),0)+IF('Basisgegevens+Uitleg'!$C$6="Ja",LEN(L26&amp;M26&amp;N26&amp;O26),0)+IF('Basisgegevens+Uitleg'!$C$7="Ja",LEN(Q26&amp;R26&amp;S26&amp;T26),0)+IF('Basisgegevens+Uitleg'!$C$8="Ja",LEN(V26&amp;W26&amp;X26&amp;Y26),0)+IF('Basisgegevens+Uitleg'!$C$9="Ja",LEN(AA26&amp;AB26&amp;AC26&amp;AD26),0)&lt;(4+IF('Basisgegevens+Uitleg'!$C$6="Ja",4,0)+IF('Basisgegevens+Uitleg'!$C$7="Ja",4,0)+IF('Basisgegevens+Uitleg'!$C$8="Ja",4,0)+IF('Basisgegevens+Uitleg'!$C$9="Ja",4,0)),C26,"Niet")&amp;(G26&amp;H26&amp;I26&amp;J26&amp;IF('Basisgegevens+Uitleg'!$C$6="Ja",L26&amp;M26&amp;N26&amp;O26,"")&amp;IF('Basisgegevens+Uitleg'!$C$7="Ja",Q26&amp;R26&amp;S26&amp;T26,"")&amp;IF('Basisgegevens+Uitleg'!$C$8="Ja",V26&amp;W26&amp;X26&amp;Y26,"")&amp;IF('Basisgegevens+Uitleg'!$C$9="Ja",AA26&amp;AB26&amp;AC26&amp;AD26,"")),1))=TRUE,"","M ")&amp;IF(ISERROR(SEARCH("A",IF(IF('Basisgegevens+Uitleg'!$C$5="Ja",LEN(G26&amp;H26&amp;I26&amp;J26),0)+IF('Basisgegevens+Uitleg'!$C$6="Ja",LEN(L26&amp;M26&amp;N26&amp;O26),0)+IF('Basisgegevens+Uitleg'!$C$7="Ja",LEN(Q26&amp;R26&amp;S26&amp;T26),0)+IF('Basisgegevens+Uitleg'!$C$8="Ja",LEN(V26&amp;W26&amp;X26&amp;Y26),0)+IF('Basisgegevens+Uitleg'!$C$9="Ja",LEN(AA26&amp;AB26&amp;AC26&amp;AD26),0)&lt;(4+IF('Basisgegevens+Uitleg'!$C$6="Ja",4,0)+IF('Basisgegevens+Uitleg'!$C$7="Ja",4,0)+IF('Basisgegevens+Uitleg'!$C$8="Ja",4,0)+IF('Basisgegevens+Uitleg'!$C$9="Ja",4,0)),C26,"Niet")&amp;(G26&amp;H26&amp;I26&amp;J26&amp;IF('Basisgegevens+Uitleg'!$C$6="Ja",L26&amp;M26&amp;N26&amp;O26,"")&amp;IF('Basisgegevens+Uitleg'!$C$7="Ja",Q26&amp;R26&amp;S26&amp;T26,"")&amp;IF('Basisgegevens+Uitleg'!$C$8="Ja",V26&amp;W26&amp;X26&amp;Y26,"")&amp;IF('Basisgegevens+Uitleg'!$C$9="Ja",AA26&amp;AB26&amp;AC26&amp;AD26,"")),1))=TRUE,"","A")))</f>
        <v>V</v>
      </c>
      <c r="E26" s="110" t="str">
        <f t="shared" si="2"/>
        <v>Woensdag</v>
      </c>
      <c r="F26" s="138">
        <f>IF(ROW(E26)-5&lt;='Basisgegevens+Uitleg'!$C$2,F25+1,"--")</f>
        <v>45343</v>
      </c>
      <c r="G26" s="86"/>
      <c r="H26" s="82"/>
      <c r="I26" s="82"/>
      <c r="J26" s="87"/>
      <c r="K26" s="9"/>
      <c r="L26" s="86"/>
      <c r="M26" s="82"/>
      <c r="N26" s="82"/>
      <c r="O26" s="87"/>
      <c r="P26" s="9"/>
      <c r="Q26" s="86"/>
      <c r="R26" s="82"/>
      <c r="S26" s="82"/>
      <c r="T26" s="87"/>
      <c r="U26" s="9"/>
      <c r="V26" s="86"/>
      <c r="W26" s="82"/>
      <c r="X26" s="82"/>
      <c r="Y26" s="87"/>
      <c r="Z26" s="9"/>
      <c r="AA26" s="86"/>
      <c r="AB26" s="82"/>
      <c r="AC26" s="82"/>
      <c r="AD26" s="87"/>
      <c r="AE26" s="9"/>
      <c r="AF26" s="108"/>
      <c r="AG26" s="18" t="str">
        <f>IF(ISERROR(VLOOKUP($F26,'Speciale dagen&amp;Activiteiten'!$A$3:$A$100,1,FALSE))=TRUE,"",VLOOKUP($F26,'Speciale dagen&amp;Activiteiten'!$A$3:$B$100,2,FALSE))</f>
        <v/>
      </c>
      <c r="AH26" s="14" t="str">
        <f>IF(ISERROR(VLOOKUP(CONCATENATE(DAY($F26),"-",MONTH($F26)),Verjaardagen!$C$2:$C$101,1,FALSE))=TRUE,"",VLOOKUP(CONCATENATE(DAY($F26),"-",MONTH($F26)),Verjaardagen!$C$2:$E$101,3,FALSE))</f>
        <v/>
      </c>
      <c r="AI26" s="15" t="str">
        <f>IF(ISERROR(VLOOKUP(F26,'School(vakanties)&amp;Activiteiten'!A$4:A$102,1,FALSE)=TRUE),IF(ISERROR(VLOOKUP(F26,'School(vakanties)&amp;Activiteiten'!B$4:B$102,1,FALSE)=TRUE),IF(AJ26&gt;0,AI25,""),VLOOKUP(F26,'School(vakanties)&amp;Activiteiten'!B$4:C$102,2,FALSE)),VLOOKUP(F26,'School(vakanties)&amp;Activiteiten'!A$4:C$102,3,FALSE))</f>
        <v/>
      </c>
      <c r="AJ26" s="16">
        <f>IF(ISERROR(VLOOKUP(F26,'School(vakanties)&amp;Activiteiten'!A$4:A$102,1,FALSE)=TRUE),IF(AND(AJ25&gt;0,AJ25&lt;999),AJ25-1,0),VLOOKUP(F26,'School(vakanties)&amp;Activiteiten'!A$4:D$102,4,FALSE))</f>
        <v>0</v>
      </c>
    </row>
    <row r="27" spans="1:36" x14ac:dyDescent="0.25">
      <c r="A27" s="180" t="str">
        <f t="shared" si="0"/>
        <v>--</v>
      </c>
      <c r="B27" s="110">
        <f t="shared" si="1"/>
        <v>8</v>
      </c>
      <c r="C27" s="179" t="str">
        <f>IF(F27="--","--",IF(ISEVEN(B27)=TRUE,SUBSTITUTE(LEFT(VLOOKUP(E27,'Basisgegevens+Uitleg'!$B$19:$D$25,3,),1),0,"--"),SUBSTITUTE(LEFT(VLOOKUP(E27,'Basisgegevens+Uitleg'!$B$19:$C$25,2,),1),0,"--")))</f>
        <v>V</v>
      </c>
      <c r="D27" s="179" t="str">
        <f>IF(F27="--","--",TRIM(IF(ISERROR(SEARCH("V",IF(IF('Basisgegevens+Uitleg'!$C$5="Ja",LEN(G27&amp;H27&amp;I27&amp;J27),0)+IF('Basisgegevens+Uitleg'!$C$6="Ja",LEN(L27&amp;M27&amp;N27&amp;O27),0)+IF('Basisgegevens+Uitleg'!$C$7="Ja",LEN(Q27&amp;R27&amp;S27&amp;T27),0)+IF('Basisgegevens+Uitleg'!$C$8="Ja",LEN(V27&amp;W27&amp;X27&amp;Y27),0)+IF('Basisgegevens+Uitleg'!$C$9="Ja",LEN(AA27&amp;AB27&amp;AC27&amp;AD27),0)&lt;(4+IF('Basisgegevens+Uitleg'!$C$6="Ja",4,0)+IF('Basisgegevens+Uitleg'!$C$7="Ja",4,0)+IF('Basisgegevens+Uitleg'!$C$8="Ja",4,0)+IF('Basisgegevens+Uitleg'!$C$9="Ja",4,0)),C27,"Niet")&amp;(G27&amp;H27&amp;I27&amp;J27&amp;IF('Basisgegevens+Uitleg'!$C$6="Ja",L27&amp;M27&amp;N27&amp;O27,"")&amp;IF('Basisgegevens+Uitleg'!$C$7="Ja",Q27&amp;R27&amp;S27&amp;T27,"")&amp;IF('Basisgegevens+Uitleg'!$C$8="Ja",V27&amp;W27&amp;X27&amp;Y27,"")&amp;IF('Basisgegevens+Uitleg'!$C$9="Ja",AA27&amp;AB27&amp;AC27&amp;AD27,"")),1))=TRUE,"","V ")&amp;IF(ISERROR(SEARCH("M",IF(IF('Basisgegevens+Uitleg'!$C$5="Ja",LEN(G27&amp;H27&amp;I27&amp;J27),0)+IF('Basisgegevens+Uitleg'!$C$6="Ja",LEN(L27&amp;M27&amp;N27&amp;O27),0)+IF('Basisgegevens+Uitleg'!$C$7="Ja",LEN(Q27&amp;R27&amp;S27&amp;T27),0)+IF('Basisgegevens+Uitleg'!$C$8="Ja",LEN(V27&amp;W27&amp;X27&amp;Y27),0)+IF('Basisgegevens+Uitleg'!$C$9="Ja",LEN(AA27&amp;AB27&amp;AC27&amp;AD27),0)&lt;(4+IF('Basisgegevens+Uitleg'!$C$6="Ja",4,0)+IF('Basisgegevens+Uitleg'!$C$7="Ja",4,0)+IF('Basisgegevens+Uitleg'!$C$8="Ja",4,0)+IF('Basisgegevens+Uitleg'!$C$9="Ja",4,0)),C27,"Niet")&amp;(G27&amp;H27&amp;I27&amp;J27&amp;IF('Basisgegevens+Uitleg'!$C$6="Ja",L27&amp;M27&amp;N27&amp;O27,"")&amp;IF('Basisgegevens+Uitleg'!$C$7="Ja",Q27&amp;R27&amp;S27&amp;T27,"")&amp;IF('Basisgegevens+Uitleg'!$C$8="Ja",V27&amp;W27&amp;X27&amp;Y27,"")&amp;IF('Basisgegevens+Uitleg'!$C$9="Ja",AA27&amp;AB27&amp;AC27&amp;AD27,"")),1))=TRUE,"","M ")&amp;IF(ISERROR(SEARCH("A",IF(IF('Basisgegevens+Uitleg'!$C$5="Ja",LEN(G27&amp;H27&amp;I27&amp;J27),0)+IF('Basisgegevens+Uitleg'!$C$6="Ja",LEN(L27&amp;M27&amp;N27&amp;O27),0)+IF('Basisgegevens+Uitleg'!$C$7="Ja",LEN(Q27&amp;R27&amp;S27&amp;T27),0)+IF('Basisgegevens+Uitleg'!$C$8="Ja",LEN(V27&amp;W27&amp;X27&amp;Y27),0)+IF('Basisgegevens+Uitleg'!$C$9="Ja",LEN(AA27&amp;AB27&amp;AC27&amp;AD27),0)&lt;(4+IF('Basisgegevens+Uitleg'!$C$6="Ja",4,0)+IF('Basisgegevens+Uitleg'!$C$7="Ja",4,0)+IF('Basisgegevens+Uitleg'!$C$8="Ja",4,0)+IF('Basisgegevens+Uitleg'!$C$9="Ja",4,0)),C27,"Niet")&amp;(G27&amp;H27&amp;I27&amp;J27&amp;IF('Basisgegevens+Uitleg'!$C$6="Ja",L27&amp;M27&amp;N27&amp;O27,"")&amp;IF('Basisgegevens+Uitleg'!$C$7="Ja",Q27&amp;R27&amp;S27&amp;T27,"")&amp;IF('Basisgegevens+Uitleg'!$C$8="Ja",V27&amp;W27&amp;X27&amp;Y27,"")&amp;IF('Basisgegevens+Uitleg'!$C$9="Ja",AA27&amp;AB27&amp;AC27&amp;AD27,"")),1))=TRUE,"","A")))</f>
        <v>V</v>
      </c>
      <c r="E27" s="110" t="str">
        <f t="shared" si="2"/>
        <v>Donderdag</v>
      </c>
      <c r="F27" s="138">
        <f>IF(ROW(E27)-5&lt;='Basisgegevens+Uitleg'!$C$2,F26+1,"--")</f>
        <v>45344</v>
      </c>
      <c r="G27" s="86"/>
      <c r="H27" s="82"/>
      <c r="I27" s="82"/>
      <c r="J27" s="87"/>
      <c r="K27" s="9"/>
      <c r="L27" s="86"/>
      <c r="M27" s="82"/>
      <c r="N27" s="82"/>
      <c r="O27" s="87"/>
      <c r="P27" s="9"/>
      <c r="Q27" s="86"/>
      <c r="R27" s="82"/>
      <c r="S27" s="82"/>
      <c r="T27" s="87"/>
      <c r="U27" s="9"/>
      <c r="V27" s="86"/>
      <c r="W27" s="82"/>
      <c r="X27" s="82"/>
      <c r="Y27" s="87"/>
      <c r="Z27" s="9"/>
      <c r="AA27" s="86"/>
      <c r="AB27" s="82"/>
      <c r="AC27" s="82"/>
      <c r="AD27" s="87"/>
      <c r="AE27" s="9"/>
      <c r="AF27" s="108"/>
      <c r="AG27" s="18" t="str">
        <f>IF(ISERROR(VLOOKUP($F27,'Speciale dagen&amp;Activiteiten'!$A$3:$A$100,1,FALSE))=TRUE,"",VLOOKUP($F27,'Speciale dagen&amp;Activiteiten'!$A$3:$B$100,2,FALSE))</f>
        <v/>
      </c>
      <c r="AH27" s="14" t="str">
        <f>IF(ISERROR(VLOOKUP(CONCATENATE(DAY($F27),"-",MONTH($F27)),Verjaardagen!$C$2:$C$101,1,FALSE))=TRUE,"",VLOOKUP(CONCATENATE(DAY($F27),"-",MONTH($F27)),Verjaardagen!$C$2:$E$101,3,FALSE))</f>
        <v/>
      </c>
      <c r="AI27" s="15" t="str">
        <f>IF(ISERROR(VLOOKUP(F27,'School(vakanties)&amp;Activiteiten'!A$4:A$102,1,FALSE)=TRUE),IF(ISERROR(VLOOKUP(F27,'School(vakanties)&amp;Activiteiten'!B$4:B$102,1,FALSE)=TRUE),IF(AJ27&gt;0,AI26,""),VLOOKUP(F27,'School(vakanties)&amp;Activiteiten'!B$4:C$102,2,FALSE)),VLOOKUP(F27,'School(vakanties)&amp;Activiteiten'!A$4:C$102,3,FALSE))</f>
        <v/>
      </c>
      <c r="AJ27" s="16">
        <f>IF(ISERROR(VLOOKUP(F27,'School(vakanties)&amp;Activiteiten'!A$4:A$102,1,FALSE)=TRUE),IF(AND(AJ26&gt;0,AJ26&lt;999),AJ26-1,0),VLOOKUP(F27,'School(vakanties)&amp;Activiteiten'!A$4:D$102,4,FALSE))</f>
        <v>0</v>
      </c>
    </row>
    <row r="28" spans="1:36" x14ac:dyDescent="0.25">
      <c r="A28" s="180" t="str">
        <f t="shared" si="0"/>
        <v>--</v>
      </c>
      <c r="B28" s="110">
        <f t="shared" si="1"/>
        <v>8</v>
      </c>
      <c r="C28" s="179" t="str">
        <f>IF(F28="--","--",IF(ISEVEN(B28)=TRUE,SUBSTITUTE(LEFT(VLOOKUP(E28,'Basisgegevens+Uitleg'!$B$19:$D$25,3,),1),0,"--"),SUBSTITUTE(LEFT(VLOOKUP(E28,'Basisgegevens+Uitleg'!$B$19:$C$25,2,),1),0,"--")))</f>
        <v>V</v>
      </c>
      <c r="D28" s="179" t="str">
        <f>IF(F28="--","--",TRIM(IF(ISERROR(SEARCH("V",IF(IF('Basisgegevens+Uitleg'!$C$5="Ja",LEN(G28&amp;H28&amp;I28&amp;J28),0)+IF('Basisgegevens+Uitleg'!$C$6="Ja",LEN(L28&amp;M28&amp;N28&amp;O28),0)+IF('Basisgegevens+Uitleg'!$C$7="Ja",LEN(Q28&amp;R28&amp;S28&amp;T28),0)+IF('Basisgegevens+Uitleg'!$C$8="Ja",LEN(V28&amp;W28&amp;X28&amp;Y28),0)+IF('Basisgegevens+Uitleg'!$C$9="Ja",LEN(AA28&amp;AB28&amp;AC28&amp;AD28),0)&lt;(4+IF('Basisgegevens+Uitleg'!$C$6="Ja",4,0)+IF('Basisgegevens+Uitleg'!$C$7="Ja",4,0)+IF('Basisgegevens+Uitleg'!$C$8="Ja",4,0)+IF('Basisgegevens+Uitleg'!$C$9="Ja",4,0)),C28,"Niet")&amp;(G28&amp;H28&amp;I28&amp;J28&amp;IF('Basisgegevens+Uitleg'!$C$6="Ja",L28&amp;M28&amp;N28&amp;O28,"")&amp;IF('Basisgegevens+Uitleg'!$C$7="Ja",Q28&amp;R28&amp;S28&amp;T28,"")&amp;IF('Basisgegevens+Uitleg'!$C$8="Ja",V28&amp;W28&amp;X28&amp;Y28,"")&amp;IF('Basisgegevens+Uitleg'!$C$9="Ja",AA28&amp;AB28&amp;AC28&amp;AD28,"")),1))=TRUE,"","V ")&amp;IF(ISERROR(SEARCH("M",IF(IF('Basisgegevens+Uitleg'!$C$5="Ja",LEN(G28&amp;H28&amp;I28&amp;J28),0)+IF('Basisgegevens+Uitleg'!$C$6="Ja",LEN(L28&amp;M28&amp;N28&amp;O28),0)+IF('Basisgegevens+Uitleg'!$C$7="Ja",LEN(Q28&amp;R28&amp;S28&amp;T28),0)+IF('Basisgegevens+Uitleg'!$C$8="Ja",LEN(V28&amp;W28&amp;X28&amp;Y28),0)+IF('Basisgegevens+Uitleg'!$C$9="Ja",LEN(AA28&amp;AB28&amp;AC28&amp;AD28),0)&lt;(4+IF('Basisgegevens+Uitleg'!$C$6="Ja",4,0)+IF('Basisgegevens+Uitleg'!$C$7="Ja",4,0)+IF('Basisgegevens+Uitleg'!$C$8="Ja",4,0)+IF('Basisgegevens+Uitleg'!$C$9="Ja",4,0)),C28,"Niet")&amp;(G28&amp;H28&amp;I28&amp;J28&amp;IF('Basisgegevens+Uitleg'!$C$6="Ja",L28&amp;M28&amp;N28&amp;O28,"")&amp;IF('Basisgegevens+Uitleg'!$C$7="Ja",Q28&amp;R28&amp;S28&amp;T28,"")&amp;IF('Basisgegevens+Uitleg'!$C$8="Ja",V28&amp;W28&amp;X28&amp;Y28,"")&amp;IF('Basisgegevens+Uitleg'!$C$9="Ja",AA28&amp;AB28&amp;AC28&amp;AD28,"")),1))=TRUE,"","M ")&amp;IF(ISERROR(SEARCH("A",IF(IF('Basisgegevens+Uitleg'!$C$5="Ja",LEN(G28&amp;H28&amp;I28&amp;J28),0)+IF('Basisgegevens+Uitleg'!$C$6="Ja",LEN(L28&amp;M28&amp;N28&amp;O28),0)+IF('Basisgegevens+Uitleg'!$C$7="Ja",LEN(Q28&amp;R28&amp;S28&amp;T28),0)+IF('Basisgegevens+Uitleg'!$C$8="Ja",LEN(V28&amp;W28&amp;X28&amp;Y28),0)+IF('Basisgegevens+Uitleg'!$C$9="Ja",LEN(AA28&amp;AB28&amp;AC28&amp;AD28),0)&lt;(4+IF('Basisgegevens+Uitleg'!$C$6="Ja",4,0)+IF('Basisgegevens+Uitleg'!$C$7="Ja",4,0)+IF('Basisgegevens+Uitleg'!$C$8="Ja",4,0)+IF('Basisgegevens+Uitleg'!$C$9="Ja",4,0)),C28,"Niet")&amp;(G28&amp;H28&amp;I28&amp;J28&amp;IF('Basisgegevens+Uitleg'!$C$6="Ja",L28&amp;M28&amp;N28&amp;O28,"")&amp;IF('Basisgegevens+Uitleg'!$C$7="Ja",Q28&amp;R28&amp;S28&amp;T28,"")&amp;IF('Basisgegevens+Uitleg'!$C$8="Ja",V28&amp;W28&amp;X28&amp;Y28,"")&amp;IF('Basisgegevens+Uitleg'!$C$9="Ja",AA28&amp;AB28&amp;AC28&amp;AD28,"")),1))=TRUE,"","A")))</f>
        <v>V</v>
      </c>
      <c r="E28" s="110" t="str">
        <f t="shared" si="2"/>
        <v>Vrijdag</v>
      </c>
      <c r="F28" s="138">
        <f>IF(ROW(E28)-5&lt;='Basisgegevens+Uitleg'!$C$2,F27+1,"--")</f>
        <v>45345</v>
      </c>
      <c r="G28" s="86"/>
      <c r="H28" s="82"/>
      <c r="I28" s="82"/>
      <c r="J28" s="87"/>
      <c r="K28" s="9"/>
      <c r="L28" s="86"/>
      <c r="M28" s="82"/>
      <c r="N28" s="82"/>
      <c r="O28" s="87"/>
      <c r="P28" s="9"/>
      <c r="Q28" s="86"/>
      <c r="R28" s="82"/>
      <c r="S28" s="82"/>
      <c r="T28" s="87"/>
      <c r="U28" s="9"/>
      <c r="V28" s="86"/>
      <c r="W28" s="82"/>
      <c r="X28" s="82"/>
      <c r="Y28" s="87"/>
      <c r="Z28" s="9"/>
      <c r="AA28" s="86"/>
      <c r="AB28" s="82"/>
      <c r="AC28" s="82"/>
      <c r="AD28" s="87"/>
      <c r="AE28" s="9"/>
      <c r="AF28" s="108"/>
      <c r="AG28" s="18" t="str">
        <f>IF(ISERROR(VLOOKUP($F28,'Speciale dagen&amp;Activiteiten'!$A$3:$A$100,1,FALSE))=TRUE,"",VLOOKUP($F28,'Speciale dagen&amp;Activiteiten'!$A$3:$B$100,2,FALSE))</f>
        <v/>
      </c>
      <c r="AH28" s="14" t="str">
        <f>IF(ISERROR(VLOOKUP(CONCATENATE(DAY($F28),"-",MONTH($F28)),Verjaardagen!$C$2:$C$101,1,FALSE))=TRUE,"",VLOOKUP(CONCATENATE(DAY($F28),"-",MONTH($F28)),Verjaardagen!$C$2:$E$101,3,FALSE))</f>
        <v/>
      </c>
      <c r="AI28" s="15" t="str">
        <f>IF(ISERROR(VLOOKUP(F28,'School(vakanties)&amp;Activiteiten'!A$4:A$102,1,FALSE)=TRUE),IF(ISERROR(VLOOKUP(F28,'School(vakanties)&amp;Activiteiten'!B$4:B$102,1,FALSE)=TRUE),IF(AJ28&gt;0,AI27,""),VLOOKUP(F28,'School(vakanties)&amp;Activiteiten'!B$4:C$102,2,FALSE)),VLOOKUP(F28,'School(vakanties)&amp;Activiteiten'!A$4:C$102,3,FALSE))</f>
        <v/>
      </c>
      <c r="AJ28" s="16">
        <f>IF(ISERROR(VLOOKUP(F28,'School(vakanties)&amp;Activiteiten'!A$4:A$102,1,FALSE)=TRUE),IF(AND(AJ27&gt;0,AJ27&lt;999),AJ27-1,0),VLOOKUP(F28,'School(vakanties)&amp;Activiteiten'!A$4:D$102,4,FALSE))</f>
        <v>0</v>
      </c>
    </row>
    <row r="29" spans="1:36" x14ac:dyDescent="0.25">
      <c r="A29" s="180" t="str">
        <f t="shared" si="0"/>
        <v>--</v>
      </c>
      <c r="B29" s="110">
        <f t="shared" si="1"/>
        <v>8</v>
      </c>
      <c r="C29" s="179" t="str">
        <f>IF(F29="--","--",IF(ISEVEN(B29)=TRUE,SUBSTITUTE(LEFT(VLOOKUP(E29,'Basisgegevens+Uitleg'!$B$19:$D$25,3,),1),0,"--"),SUBSTITUTE(LEFT(VLOOKUP(E29,'Basisgegevens+Uitleg'!$B$19:$C$25,2,),1),0,"--")))</f>
        <v>M</v>
      </c>
      <c r="D29" s="179" t="str">
        <f>IF(F29="--","--",TRIM(IF(ISERROR(SEARCH("V",IF(IF('Basisgegevens+Uitleg'!$C$5="Ja",LEN(G29&amp;H29&amp;I29&amp;J29),0)+IF('Basisgegevens+Uitleg'!$C$6="Ja",LEN(L29&amp;M29&amp;N29&amp;O29),0)+IF('Basisgegevens+Uitleg'!$C$7="Ja",LEN(Q29&amp;R29&amp;S29&amp;T29),0)+IF('Basisgegevens+Uitleg'!$C$8="Ja",LEN(V29&amp;W29&amp;X29&amp;Y29),0)+IF('Basisgegevens+Uitleg'!$C$9="Ja",LEN(AA29&amp;AB29&amp;AC29&amp;AD29),0)&lt;(4+IF('Basisgegevens+Uitleg'!$C$6="Ja",4,0)+IF('Basisgegevens+Uitleg'!$C$7="Ja",4,0)+IF('Basisgegevens+Uitleg'!$C$8="Ja",4,0)+IF('Basisgegevens+Uitleg'!$C$9="Ja",4,0)),C29,"Niet")&amp;(G29&amp;H29&amp;I29&amp;J29&amp;IF('Basisgegevens+Uitleg'!$C$6="Ja",L29&amp;M29&amp;N29&amp;O29,"")&amp;IF('Basisgegevens+Uitleg'!$C$7="Ja",Q29&amp;R29&amp;S29&amp;T29,"")&amp;IF('Basisgegevens+Uitleg'!$C$8="Ja",V29&amp;W29&amp;X29&amp;Y29,"")&amp;IF('Basisgegevens+Uitleg'!$C$9="Ja",AA29&amp;AB29&amp;AC29&amp;AD29,"")),1))=TRUE,"","V ")&amp;IF(ISERROR(SEARCH("M",IF(IF('Basisgegevens+Uitleg'!$C$5="Ja",LEN(G29&amp;H29&amp;I29&amp;J29),0)+IF('Basisgegevens+Uitleg'!$C$6="Ja",LEN(L29&amp;M29&amp;N29&amp;O29),0)+IF('Basisgegevens+Uitleg'!$C$7="Ja",LEN(Q29&amp;R29&amp;S29&amp;T29),0)+IF('Basisgegevens+Uitleg'!$C$8="Ja",LEN(V29&amp;W29&amp;X29&amp;Y29),0)+IF('Basisgegevens+Uitleg'!$C$9="Ja",LEN(AA29&amp;AB29&amp;AC29&amp;AD29),0)&lt;(4+IF('Basisgegevens+Uitleg'!$C$6="Ja",4,0)+IF('Basisgegevens+Uitleg'!$C$7="Ja",4,0)+IF('Basisgegevens+Uitleg'!$C$8="Ja",4,0)+IF('Basisgegevens+Uitleg'!$C$9="Ja",4,0)),C29,"Niet")&amp;(G29&amp;H29&amp;I29&amp;J29&amp;IF('Basisgegevens+Uitleg'!$C$6="Ja",L29&amp;M29&amp;N29&amp;O29,"")&amp;IF('Basisgegevens+Uitleg'!$C$7="Ja",Q29&amp;R29&amp;S29&amp;T29,"")&amp;IF('Basisgegevens+Uitleg'!$C$8="Ja",V29&amp;W29&amp;X29&amp;Y29,"")&amp;IF('Basisgegevens+Uitleg'!$C$9="Ja",AA29&amp;AB29&amp;AC29&amp;AD29,"")),1))=TRUE,"","M ")&amp;IF(ISERROR(SEARCH("A",IF(IF('Basisgegevens+Uitleg'!$C$5="Ja",LEN(G29&amp;H29&amp;I29&amp;J29),0)+IF('Basisgegevens+Uitleg'!$C$6="Ja",LEN(L29&amp;M29&amp;N29&amp;O29),0)+IF('Basisgegevens+Uitleg'!$C$7="Ja",LEN(Q29&amp;R29&amp;S29&amp;T29),0)+IF('Basisgegevens+Uitleg'!$C$8="Ja",LEN(V29&amp;W29&amp;X29&amp;Y29),0)+IF('Basisgegevens+Uitleg'!$C$9="Ja",LEN(AA29&amp;AB29&amp;AC29&amp;AD29),0)&lt;(4+IF('Basisgegevens+Uitleg'!$C$6="Ja",4,0)+IF('Basisgegevens+Uitleg'!$C$7="Ja",4,0)+IF('Basisgegevens+Uitleg'!$C$8="Ja",4,0)+IF('Basisgegevens+Uitleg'!$C$9="Ja",4,0)),C29,"Niet")&amp;(G29&amp;H29&amp;I29&amp;J29&amp;IF('Basisgegevens+Uitleg'!$C$6="Ja",L29&amp;M29&amp;N29&amp;O29,"")&amp;IF('Basisgegevens+Uitleg'!$C$7="Ja",Q29&amp;R29&amp;S29&amp;T29,"")&amp;IF('Basisgegevens+Uitleg'!$C$8="Ja",V29&amp;W29&amp;X29&amp;Y29,"")&amp;IF('Basisgegevens+Uitleg'!$C$9="Ja",AA29&amp;AB29&amp;AC29&amp;AD29,"")),1))=TRUE,"","A")))</f>
        <v>M</v>
      </c>
      <c r="E29" s="110" t="str">
        <f t="shared" si="2"/>
        <v>Zaterdag</v>
      </c>
      <c r="F29" s="138">
        <f>IF(ROW(E29)-5&lt;='Basisgegevens+Uitleg'!$C$2,F28+1,"--")</f>
        <v>45346</v>
      </c>
      <c r="G29" s="86"/>
      <c r="H29" s="82"/>
      <c r="I29" s="82"/>
      <c r="J29" s="87"/>
      <c r="K29" s="9"/>
      <c r="L29" s="86"/>
      <c r="M29" s="82"/>
      <c r="N29" s="82"/>
      <c r="O29" s="87"/>
      <c r="P29" s="9"/>
      <c r="Q29" s="86"/>
      <c r="R29" s="82"/>
      <c r="S29" s="82"/>
      <c r="T29" s="87"/>
      <c r="U29" s="9"/>
      <c r="V29" s="86"/>
      <c r="W29" s="82"/>
      <c r="X29" s="82"/>
      <c r="Y29" s="87"/>
      <c r="Z29" s="9"/>
      <c r="AA29" s="86"/>
      <c r="AB29" s="82"/>
      <c r="AC29" s="82"/>
      <c r="AD29" s="87"/>
      <c r="AE29" s="9"/>
      <c r="AF29" s="108"/>
      <c r="AG29" s="18" t="str">
        <f>IF(ISERROR(VLOOKUP($F29,'Speciale dagen&amp;Activiteiten'!$A$3:$A$100,1,FALSE))=TRUE,"",VLOOKUP($F29,'Speciale dagen&amp;Activiteiten'!$A$3:$B$100,2,FALSE))</f>
        <v/>
      </c>
      <c r="AH29" s="14" t="str">
        <f>IF(ISERROR(VLOOKUP(CONCATENATE(DAY($F29),"-",MONTH($F29)),Verjaardagen!$C$2:$C$101,1,FALSE))=TRUE,"",VLOOKUP(CONCATENATE(DAY($F29),"-",MONTH($F29)),Verjaardagen!$C$2:$E$101,3,FALSE))</f>
        <v/>
      </c>
      <c r="AI29" s="15" t="str">
        <f>IF(ISERROR(VLOOKUP(F29,'School(vakanties)&amp;Activiteiten'!A$4:A$102,1,FALSE)=TRUE),IF(ISERROR(VLOOKUP(F29,'School(vakanties)&amp;Activiteiten'!B$4:B$102,1,FALSE)=TRUE),IF(AJ29&gt;0,AI28,""),VLOOKUP(F29,'School(vakanties)&amp;Activiteiten'!B$4:C$102,2,FALSE)),VLOOKUP(F29,'School(vakanties)&amp;Activiteiten'!A$4:C$102,3,FALSE))</f>
        <v/>
      </c>
      <c r="AJ29" s="16">
        <f>IF(ISERROR(VLOOKUP(F29,'School(vakanties)&amp;Activiteiten'!A$4:A$102,1,FALSE)=TRUE),IF(AND(AJ28&gt;0,AJ28&lt;999),AJ28-1,0),VLOOKUP(F29,'School(vakanties)&amp;Activiteiten'!A$4:D$102,4,FALSE))</f>
        <v>0</v>
      </c>
    </row>
    <row r="30" spans="1:36" x14ac:dyDescent="0.25">
      <c r="A30" s="180" t="str">
        <f t="shared" si="0"/>
        <v>--</v>
      </c>
      <c r="B30" s="110">
        <f t="shared" si="1"/>
        <v>8</v>
      </c>
      <c r="C30" s="179" t="str">
        <f>IF(F30="--","--",IF(ISEVEN(B30)=TRUE,SUBSTITUTE(LEFT(VLOOKUP(E30,'Basisgegevens+Uitleg'!$B$19:$D$25,3,),1),0,"--"),SUBSTITUTE(LEFT(VLOOKUP(E30,'Basisgegevens+Uitleg'!$B$19:$C$25,2,),1),0,"--")))</f>
        <v>A</v>
      </c>
      <c r="D30" s="179" t="str">
        <f>IF(F30="--","--",TRIM(IF(ISERROR(SEARCH("V",IF(IF('Basisgegevens+Uitleg'!$C$5="Ja",LEN(G30&amp;H30&amp;I30&amp;J30),0)+IF('Basisgegevens+Uitleg'!$C$6="Ja",LEN(L30&amp;M30&amp;N30&amp;O30),0)+IF('Basisgegevens+Uitleg'!$C$7="Ja",LEN(Q30&amp;R30&amp;S30&amp;T30),0)+IF('Basisgegevens+Uitleg'!$C$8="Ja",LEN(V30&amp;W30&amp;X30&amp;Y30),0)+IF('Basisgegevens+Uitleg'!$C$9="Ja",LEN(AA30&amp;AB30&amp;AC30&amp;AD30),0)&lt;(4+IF('Basisgegevens+Uitleg'!$C$6="Ja",4,0)+IF('Basisgegevens+Uitleg'!$C$7="Ja",4,0)+IF('Basisgegevens+Uitleg'!$C$8="Ja",4,0)+IF('Basisgegevens+Uitleg'!$C$9="Ja",4,0)),C30,"Niet")&amp;(G30&amp;H30&amp;I30&amp;J30&amp;IF('Basisgegevens+Uitleg'!$C$6="Ja",L30&amp;M30&amp;N30&amp;O30,"")&amp;IF('Basisgegevens+Uitleg'!$C$7="Ja",Q30&amp;R30&amp;S30&amp;T30,"")&amp;IF('Basisgegevens+Uitleg'!$C$8="Ja",V30&amp;W30&amp;X30&amp;Y30,"")&amp;IF('Basisgegevens+Uitleg'!$C$9="Ja",AA30&amp;AB30&amp;AC30&amp;AD30,"")),1))=TRUE,"","V ")&amp;IF(ISERROR(SEARCH("M",IF(IF('Basisgegevens+Uitleg'!$C$5="Ja",LEN(G30&amp;H30&amp;I30&amp;J30),0)+IF('Basisgegevens+Uitleg'!$C$6="Ja",LEN(L30&amp;M30&amp;N30&amp;O30),0)+IF('Basisgegevens+Uitleg'!$C$7="Ja",LEN(Q30&amp;R30&amp;S30&amp;T30),0)+IF('Basisgegevens+Uitleg'!$C$8="Ja",LEN(V30&amp;W30&amp;X30&amp;Y30),0)+IF('Basisgegevens+Uitleg'!$C$9="Ja",LEN(AA30&amp;AB30&amp;AC30&amp;AD30),0)&lt;(4+IF('Basisgegevens+Uitleg'!$C$6="Ja",4,0)+IF('Basisgegevens+Uitleg'!$C$7="Ja",4,0)+IF('Basisgegevens+Uitleg'!$C$8="Ja",4,0)+IF('Basisgegevens+Uitleg'!$C$9="Ja",4,0)),C30,"Niet")&amp;(G30&amp;H30&amp;I30&amp;J30&amp;IF('Basisgegevens+Uitleg'!$C$6="Ja",L30&amp;M30&amp;N30&amp;O30,"")&amp;IF('Basisgegevens+Uitleg'!$C$7="Ja",Q30&amp;R30&amp;S30&amp;T30,"")&amp;IF('Basisgegevens+Uitleg'!$C$8="Ja",V30&amp;W30&amp;X30&amp;Y30,"")&amp;IF('Basisgegevens+Uitleg'!$C$9="Ja",AA30&amp;AB30&amp;AC30&amp;AD30,"")),1))=TRUE,"","M ")&amp;IF(ISERROR(SEARCH("A",IF(IF('Basisgegevens+Uitleg'!$C$5="Ja",LEN(G30&amp;H30&amp;I30&amp;J30),0)+IF('Basisgegevens+Uitleg'!$C$6="Ja",LEN(L30&amp;M30&amp;N30&amp;O30),0)+IF('Basisgegevens+Uitleg'!$C$7="Ja",LEN(Q30&amp;R30&amp;S30&amp;T30),0)+IF('Basisgegevens+Uitleg'!$C$8="Ja",LEN(V30&amp;W30&amp;X30&amp;Y30),0)+IF('Basisgegevens+Uitleg'!$C$9="Ja",LEN(AA30&amp;AB30&amp;AC30&amp;AD30),0)&lt;(4+IF('Basisgegevens+Uitleg'!$C$6="Ja",4,0)+IF('Basisgegevens+Uitleg'!$C$7="Ja",4,0)+IF('Basisgegevens+Uitleg'!$C$8="Ja",4,0)+IF('Basisgegevens+Uitleg'!$C$9="Ja",4,0)),C30,"Niet")&amp;(G30&amp;H30&amp;I30&amp;J30&amp;IF('Basisgegevens+Uitleg'!$C$6="Ja",L30&amp;M30&amp;N30&amp;O30,"")&amp;IF('Basisgegevens+Uitleg'!$C$7="Ja",Q30&amp;R30&amp;S30&amp;T30,"")&amp;IF('Basisgegevens+Uitleg'!$C$8="Ja",V30&amp;W30&amp;X30&amp;Y30,"")&amp;IF('Basisgegevens+Uitleg'!$C$9="Ja",AA30&amp;AB30&amp;AC30&amp;AD30,"")),1))=TRUE,"","A")))</f>
        <v>A</v>
      </c>
      <c r="E30" s="110" t="str">
        <f t="shared" si="2"/>
        <v>Zondag</v>
      </c>
      <c r="F30" s="138">
        <f>IF(ROW(E30)-5&lt;='Basisgegevens+Uitleg'!$C$2,F29+1,"--")</f>
        <v>45347</v>
      </c>
      <c r="G30" s="86"/>
      <c r="H30" s="82"/>
      <c r="I30" s="82"/>
      <c r="J30" s="87"/>
      <c r="K30" s="9"/>
      <c r="L30" s="86"/>
      <c r="M30" s="82"/>
      <c r="N30" s="82"/>
      <c r="O30" s="87"/>
      <c r="P30" s="9"/>
      <c r="Q30" s="86"/>
      <c r="R30" s="82"/>
      <c r="S30" s="82"/>
      <c r="T30" s="87"/>
      <c r="U30" s="9"/>
      <c r="V30" s="86"/>
      <c r="W30" s="82"/>
      <c r="X30" s="82"/>
      <c r="Y30" s="87"/>
      <c r="Z30" s="9"/>
      <c r="AA30" s="86"/>
      <c r="AB30" s="82"/>
      <c r="AC30" s="82"/>
      <c r="AD30" s="87"/>
      <c r="AE30" s="9"/>
      <c r="AF30" s="108"/>
      <c r="AG30" s="18" t="str">
        <f>IF(ISERROR(VLOOKUP($F30,'Speciale dagen&amp;Activiteiten'!$A$3:$A$100,1,FALSE))=TRUE,"",VLOOKUP($F30,'Speciale dagen&amp;Activiteiten'!$A$3:$B$100,2,FALSE))</f>
        <v/>
      </c>
      <c r="AH30" s="14" t="str">
        <f>IF(ISERROR(VLOOKUP(CONCATENATE(DAY($F30),"-",MONTH($F30)),Verjaardagen!$C$2:$C$101,1,FALSE))=TRUE,"",VLOOKUP(CONCATENATE(DAY($F30),"-",MONTH($F30)),Verjaardagen!$C$2:$E$101,3,FALSE))</f>
        <v/>
      </c>
      <c r="AI30" s="15" t="str">
        <f>IF(ISERROR(VLOOKUP(F30,'School(vakanties)&amp;Activiteiten'!A$4:A$102,1,FALSE)=TRUE),IF(ISERROR(VLOOKUP(F30,'School(vakanties)&amp;Activiteiten'!B$4:B$102,1,FALSE)=TRUE),IF(AJ30&gt;0,AI29,""),VLOOKUP(F30,'School(vakanties)&amp;Activiteiten'!B$4:C$102,2,FALSE)),VLOOKUP(F30,'School(vakanties)&amp;Activiteiten'!A$4:C$102,3,FALSE))</f>
        <v/>
      </c>
      <c r="AJ30" s="16">
        <f>IF(ISERROR(VLOOKUP(F30,'School(vakanties)&amp;Activiteiten'!A$4:A$102,1,FALSE)=TRUE),IF(AND(AJ29&gt;0,AJ29&lt;999),AJ29-1,0),VLOOKUP(F30,'School(vakanties)&amp;Activiteiten'!A$4:D$102,4,FALSE))</f>
        <v>0</v>
      </c>
    </row>
    <row r="31" spans="1:36" x14ac:dyDescent="0.25">
      <c r="A31" s="180" t="str">
        <f t="shared" si="0"/>
        <v>--</v>
      </c>
      <c r="B31" s="110">
        <f t="shared" si="1"/>
        <v>9</v>
      </c>
      <c r="C31" s="179" t="str">
        <f>IF(F31="--","--",IF(ISEVEN(B31)=TRUE,SUBSTITUTE(LEFT(VLOOKUP(E31,'Basisgegevens+Uitleg'!$B$19:$D$25,3,),1),0,"--"),SUBSTITUTE(LEFT(VLOOKUP(E31,'Basisgegevens+Uitleg'!$B$19:$C$25,2,),1),0,"--")))</f>
        <v>V</v>
      </c>
      <c r="D31" s="179" t="str">
        <f>IF(F31="--","--",TRIM(IF(ISERROR(SEARCH("V",IF(IF('Basisgegevens+Uitleg'!$C$5="Ja",LEN(G31&amp;H31&amp;I31&amp;J31),0)+IF('Basisgegevens+Uitleg'!$C$6="Ja",LEN(L31&amp;M31&amp;N31&amp;O31),0)+IF('Basisgegevens+Uitleg'!$C$7="Ja",LEN(Q31&amp;R31&amp;S31&amp;T31),0)+IF('Basisgegevens+Uitleg'!$C$8="Ja",LEN(V31&amp;W31&amp;X31&amp;Y31),0)+IF('Basisgegevens+Uitleg'!$C$9="Ja",LEN(AA31&amp;AB31&amp;AC31&amp;AD31),0)&lt;(4+IF('Basisgegevens+Uitleg'!$C$6="Ja",4,0)+IF('Basisgegevens+Uitleg'!$C$7="Ja",4,0)+IF('Basisgegevens+Uitleg'!$C$8="Ja",4,0)+IF('Basisgegevens+Uitleg'!$C$9="Ja",4,0)),C31,"Niet")&amp;(G31&amp;H31&amp;I31&amp;J31&amp;IF('Basisgegevens+Uitleg'!$C$6="Ja",L31&amp;M31&amp;N31&amp;O31,"")&amp;IF('Basisgegevens+Uitleg'!$C$7="Ja",Q31&amp;R31&amp;S31&amp;T31,"")&amp;IF('Basisgegevens+Uitleg'!$C$8="Ja",V31&amp;W31&amp;X31&amp;Y31,"")&amp;IF('Basisgegevens+Uitleg'!$C$9="Ja",AA31&amp;AB31&amp;AC31&amp;AD31,"")),1))=TRUE,"","V ")&amp;IF(ISERROR(SEARCH("M",IF(IF('Basisgegevens+Uitleg'!$C$5="Ja",LEN(G31&amp;H31&amp;I31&amp;J31),0)+IF('Basisgegevens+Uitleg'!$C$6="Ja",LEN(L31&amp;M31&amp;N31&amp;O31),0)+IF('Basisgegevens+Uitleg'!$C$7="Ja",LEN(Q31&amp;R31&amp;S31&amp;T31),0)+IF('Basisgegevens+Uitleg'!$C$8="Ja",LEN(V31&amp;W31&amp;X31&amp;Y31),0)+IF('Basisgegevens+Uitleg'!$C$9="Ja",LEN(AA31&amp;AB31&amp;AC31&amp;AD31),0)&lt;(4+IF('Basisgegevens+Uitleg'!$C$6="Ja",4,0)+IF('Basisgegevens+Uitleg'!$C$7="Ja",4,0)+IF('Basisgegevens+Uitleg'!$C$8="Ja",4,0)+IF('Basisgegevens+Uitleg'!$C$9="Ja",4,0)),C31,"Niet")&amp;(G31&amp;H31&amp;I31&amp;J31&amp;IF('Basisgegevens+Uitleg'!$C$6="Ja",L31&amp;M31&amp;N31&amp;O31,"")&amp;IF('Basisgegevens+Uitleg'!$C$7="Ja",Q31&amp;R31&amp;S31&amp;T31,"")&amp;IF('Basisgegevens+Uitleg'!$C$8="Ja",V31&amp;W31&amp;X31&amp;Y31,"")&amp;IF('Basisgegevens+Uitleg'!$C$9="Ja",AA31&amp;AB31&amp;AC31&amp;AD31,"")),1))=TRUE,"","M ")&amp;IF(ISERROR(SEARCH("A",IF(IF('Basisgegevens+Uitleg'!$C$5="Ja",LEN(G31&amp;H31&amp;I31&amp;J31),0)+IF('Basisgegevens+Uitleg'!$C$6="Ja",LEN(L31&amp;M31&amp;N31&amp;O31),0)+IF('Basisgegevens+Uitleg'!$C$7="Ja",LEN(Q31&amp;R31&amp;S31&amp;T31),0)+IF('Basisgegevens+Uitleg'!$C$8="Ja",LEN(V31&amp;W31&amp;X31&amp;Y31),0)+IF('Basisgegevens+Uitleg'!$C$9="Ja",LEN(AA31&amp;AB31&amp;AC31&amp;AD31),0)&lt;(4+IF('Basisgegevens+Uitleg'!$C$6="Ja",4,0)+IF('Basisgegevens+Uitleg'!$C$7="Ja",4,0)+IF('Basisgegevens+Uitleg'!$C$8="Ja",4,0)+IF('Basisgegevens+Uitleg'!$C$9="Ja",4,0)),C31,"Niet")&amp;(G31&amp;H31&amp;I31&amp;J31&amp;IF('Basisgegevens+Uitleg'!$C$6="Ja",L31&amp;M31&amp;N31&amp;O31,"")&amp;IF('Basisgegevens+Uitleg'!$C$7="Ja",Q31&amp;R31&amp;S31&amp;T31,"")&amp;IF('Basisgegevens+Uitleg'!$C$8="Ja",V31&amp;W31&amp;X31&amp;Y31,"")&amp;IF('Basisgegevens+Uitleg'!$C$9="Ja",AA31&amp;AB31&amp;AC31&amp;AD31,"")),1))=TRUE,"","A")))</f>
        <v>V</v>
      </c>
      <c r="E31" s="110" t="str">
        <f t="shared" si="2"/>
        <v>Maandag</v>
      </c>
      <c r="F31" s="138">
        <f>IF(ROW(E31)-5&lt;='Basisgegevens+Uitleg'!$C$2,F30+1,"--")</f>
        <v>45348</v>
      </c>
      <c r="G31" s="86"/>
      <c r="H31" s="82"/>
      <c r="I31" s="82"/>
      <c r="J31" s="87"/>
      <c r="K31" s="9"/>
      <c r="L31" s="86"/>
      <c r="M31" s="82"/>
      <c r="N31" s="82"/>
      <c r="O31" s="87"/>
      <c r="P31" s="9"/>
      <c r="Q31" s="86"/>
      <c r="R31" s="82"/>
      <c r="S31" s="82"/>
      <c r="T31" s="87"/>
      <c r="U31" s="9"/>
      <c r="V31" s="86"/>
      <c r="W31" s="82"/>
      <c r="X31" s="82"/>
      <c r="Y31" s="87"/>
      <c r="Z31" s="9"/>
      <c r="AA31" s="86"/>
      <c r="AB31" s="82"/>
      <c r="AC31" s="82"/>
      <c r="AD31" s="87"/>
      <c r="AE31" s="9"/>
      <c r="AF31" s="108"/>
      <c r="AG31" s="18" t="str">
        <f>IF(ISERROR(VLOOKUP($F31,'Speciale dagen&amp;Activiteiten'!$A$3:$A$100,1,FALSE))=TRUE,"",VLOOKUP($F31,'Speciale dagen&amp;Activiteiten'!$A$3:$B$100,2,FALSE))</f>
        <v/>
      </c>
      <c r="AH31" s="14" t="str">
        <f>IF(ISERROR(VLOOKUP(CONCATENATE(DAY($F31),"-",MONTH($F31)),Verjaardagen!$C$2:$C$101,1,FALSE))=TRUE,"",VLOOKUP(CONCATENATE(DAY($F31),"-",MONTH($F31)),Verjaardagen!$C$2:$E$101,3,FALSE))</f>
        <v/>
      </c>
      <c r="AI31" s="15" t="str">
        <f>IF(ISERROR(VLOOKUP(F31,'School(vakanties)&amp;Activiteiten'!A$4:A$102,1,FALSE)=TRUE),IF(ISERROR(VLOOKUP(F31,'School(vakanties)&amp;Activiteiten'!B$4:B$102,1,FALSE)=TRUE),IF(AJ31&gt;0,AI30,""),VLOOKUP(F31,'School(vakanties)&amp;Activiteiten'!B$4:C$102,2,FALSE)),VLOOKUP(F31,'School(vakanties)&amp;Activiteiten'!A$4:C$102,3,FALSE))</f>
        <v/>
      </c>
      <c r="AJ31" s="16">
        <f>IF(ISERROR(VLOOKUP(F31,'School(vakanties)&amp;Activiteiten'!A$4:A$102,1,FALSE)=TRUE),IF(AND(AJ30&gt;0,AJ30&lt;999),AJ30-1,0),VLOOKUP(F31,'School(vakanties)&amp;Activiteiten'!A$4:D$102,4,FALSE))</f>
        <v>0</v>
      </c>
    </row>
    <row r="32" spans="1:36" x14ac:dyDescent="0.25">
      <c r="A32" s="180" t="str">
        <f t="shared" si="0"/>
        <v>--</v>
      </c>
      <c r="B32" s="110">
        <f t="shared" si="1"/>
        <v>9</v>
      </c>
      <c r="C32" s="179" t="str">
        <f>IF(F32="--","--",IF(ISEVEN(B32)=TRUE,SUBSTITUTE(LEFT(VLOOKUP(E32,'Basisgegevens+Uitleg'!$B$19:$D$25,3,),1),0,"--"),SUBSTITUTE(LEFT(VLOOKUP(E32,'Basisgegevens+Uitleg'!$B$19:$C$25,2,),1),0,"--")))</f>
        <v>M</v>
      </c>
      <c r="D32" s="179" t="str">
        <f>IF(F32="--","--",TRIM(IF(ISERROR(SEARCH("V",IF(IF('Basisgegevens+Uitleg'!$C$5="Ja",LEN(G32&amp;H32&amp;I32&amp;J32),0)+IF('Basisgegevens+Uitleg'!$C$6="Ja",LEN(L32&amp;M32&amp;N32&amp;O32),0)+IF('Basisgegevens+Uitleg'!$C$7="Ja",LEN(Q32&amp;R32&amp;S32&amp;T32),0)+IF('Basisgegevens+Uitleg'!$C$8="Ja",LEN(V32&amp;W32&amp;X32&amp;Y32),0)+IF('Basisgegevens+Uitleg'!$C$9="Ja",LEN(AA32&amp;AB32&amp;AC32&amp;AD32),0)&lt;(4+IF('Basisgegevens+Uitleg'!$C$6="Ja",4,0)+IF('Basisgegevens+Uitleg'!$C$7="Ja",4,0)+IF('Basisgegevens+Uitleg'!$C$8="Ja",4,0)+IF('Basisgegevens+Uitleg'!$C$9="Ja",4,0)),C32,"Niet")&amp;(G32&amp;H32&amp;I32&amp;J32&amp;IF('Basisgegevens+Uitleg'!$C$6="Ja",L32&amp;M32&amp;N32&amp;O32,"")&amp;IF('Basisgegevens+Uitleg'!$C$7="Ja",Q32&amp;R32&amp;S32&amp;T32,"")&amp;IF('Basisgegevens+Uitleg'!$C$8="Ja",V32&amp;W32&amp;X32&amp;Y32,"")&amp;IF('Basisgegevens+Uitleg'!$C$9="Ja",AA32&amp;AB32&amp;AC32&amp;AD32,"")),1))=TRUE,"","V ")&amp;IF(ISERROR(SEARCH("M",IF(IF('Basisgegevens+Uitleg'!$C$5="Ja",LEN(G32&amp;H32&amp;I32&amp;J32),0)+IF('Basisgegevens+Uitleg'!$C$6="Ja",LEN(L32&amp;M32&amp;N32&amp;O32),0)+IF('Basisgegevens+Uitleg'!$C$7="Ja",LEN(Q32&amp;R32&amp;S32&amp;T32),0)+IF('Basisgegevens+Uitleg'!$C$8="Ja",LEN(V32&amp;W32&amp;X32&amp;Y32),0)+IF('Basisgegevens+Uitleg'!$C$9="Ja",LEN(AA32&amp;AB32&amp;AC32&amp;AD32),0)&lt;(4+IF('Basisgegevens+Uitleg'!$C$6="Ja",4,0)+IF('Basisgegevens+Uitleg'!$C$7="Ja",4,0)+IF('Basisgegevens+Uitleg'!$C$8="Ja",4,0)+IF('Basisgegevens+Uitleg'!$C$9="Ja",4,0)),C32,"Niet")&amp;(G32&amp;H32&amp;I32&amp;J32&amp;IF('Basisgegevens+Uitleg'!$C$6="Ja",L32&amp;M32&amp;N32&amp;O32,"")&amp;IF('Basisgegevens+Uitleg'!$C$7="Ja",Q32&amp;R32&amp;S32&amp;T32,"")&amp;IF('Basisgegevens+Uitleg'!$C$8="Ja",V32&amp;W32&amp;X32&amp;Y32,"")&amp;IF('Basisgegevens+Uitleg'!$C$9="Ja",AA32&amp;AB32&amp;AC32&amp;AD32,"")),1))=TRUE,"","M ")&amp;IF(ISERROR(SEARCH("A",IF(IF('Basisgegevens+Uitleg'!$C$5="Ja",LEN(G32&amp;H32&amp;I32&amp;J32),0)+IF('Basisgegevens+Uitleg'!$C$6="Ja",LEN(L32&amp;M32&amp;N32&amp;O32),0)+IF('Basisgegevens+Uitleg'!$C$7="Ja",LEN(Q32&amp;R32&amp;S32&amp;T32),0)+IF('Basisgegevens+Uitleg'!$C$8="Ja",LEN(V32&amp;W32&amp;X32&amp;Y32),0)+IF('Basisgegevens+Uitleg'!$C$9="Ja",LEN(AA32&amp;AB32&amp;AC32&amp;AD32),0)&lt;(4+IF('Basisgegevens+Uitleg'!$C$6="Ja",4,0)+IF('Basisgegevens+Uitleg'!$C$7="Ja",4,0)+IF('Basisgegevens+Uitleg'!$C$8="Ja",4,0)+IF('Basisgegevens+Uitleg'!$C$9="Ja",4,0)),C32,"Niet")&amp;(G32&amp;H32&amp;I32&amp;J32&amp;IF('Basisgegevens+Uitleg'!$C$6="Ja",L32&amp;M32&amp;N32&amp;O32,"")&amp;IF('Basisgegevens+Uitleg'!$C$7="Ja",Q32&amp;R32&amp;S32&amp;T32,"")&amp;IF('Basisgegevens+Uitleg'!$C$8="Ja",V32&amp;W32&amp;X32&amp;Y32,"")&amp;IF('Basisgegevens+Uitleg'!$C$9="Ja",AA32&amp;AB32&amp;AC32&amp;AD32,"")),1))=TRUE,"","A")))</f>
        <v>M</v>
      </c>
      <c r="E32" s="110" t="str">
        <f t="shared" si="2"/>
        <v>Dinsdag</v>
      </c>
      <c r="F32" s="138">
        <f>IF(ROW(E32)-5&lt;='Basisgegevens+Uitleg'!$C$2,F31+1,"--")</f>
        <v>45349</v>
      </c>
      <c r="G32" s="86"/>
      <c r="H32" s="82"/>
      <c r="I32" s="82"/>
      <c r="J32" s="87"/>
      <c r="K32" s="9"/>
      <c r="L32" s="86"/>
      <c r="M32" s="82"/>
      <c r="N32" s="82"/>
      <c r="O32" s="87"/>
      <c r="P32" s="9"/>
      <c r="Q32" s="86"/>
      <c r="R32" s="82"/>
      <c r="S32" s="82"/>
      <c r="T32" s="87"/>
      <c r="U32" s="9"/>
      <c r="V32" s="86"/>
      <c r="W32" s="82"/>
      <c r="X32" s="82"/>
      <c r="Y32" s="87"/>
      <c r="Z32" s="9"/>
      <c r="AA32" s="86"/>
      <c r="AB32" s="82"/>
      <c r="AC32" s="82"/>
      <c r="AD32" s="87"/>
      <c r="AE32" s="9"/>
      <c r="AF32" s="108"/>
      <c r="AG32" s="18" t="str">
        <f>IF(ISERROR(VLOOKUP($F32,'Speciale dagen&amp;Activiteiten'!$A$3:$A$100,1,FALSE))=TRUE,"",VLOOKUP($F32,'Speciale dagen&amp;Activiteiten'!$A$3:$B$100,2,FALSE))</f>
        <v/>
      </c>
      <c r="AH32" s="14" t="str">
        <f>IF(ISERROR(VLOOKUP(CONCATENATE(DAY($F32),"-",MONTH($F32)),Verjaardagen!$C$2:$C$101,1,FALSE))=TRUE,"",VLOOKUP(CONCATENATE(DAY($F32),"-",MONTH($F32)),Verjaardagen!$C$2:$E$101,3,FALSE))</f>
        <v/>
      </c>
      <c r="AI32" s="15" t="str">
        <f>IF(ISERROR(VLOOKUP(F32,'School(vakanties)&amp;Activiteiten'!A$4:A$102,1,FALSE)=TRUE),IF(ISERROR(VLOOKUP(F32,'School(vakanties)&amp;Activiteiten'!B$4:B$102,1,FALSE)=TRUE),IF(AJ32&gt;0,AI31,""),VLOOKUP(F32,'School(vakanties)&amp;Activiteiten'!B$4:C$102,2,FALSE)),VLOOKUP(F32,'School(vakanties)&amp;Activiteiten'!A$4:C$102,3,FALSE))</f>
        <v/>
      </c>
      <c r="AJ32" s="16">
        <f>IF(ISERROR(VLOOKUP(F32,'School(vakanties)&amp;Activiteiten'!A$4:A$102,1,FALSE)=TRUE),IF(AND(AJ31&gt;0,AJ31&lt;999),AJ31-1,0),VLOOKUP(F32,'School(vakanties)&amp;Activiteiten'!A$4:D$102,4,FALSE))</f>
        <v>0</v>
      </c>
    </row>
    <row r="33" spans="1:36" x14ac:dyDescent="0.25">
      <c r="A33" s="180" t="str">
        <f t="shared" si="0"/>
        <v>--</v>
      </c>
      <c r="B33" s="110">
        <f t="shared" si="1"/>
        <v>9</v>
      </c>
      <c r="C33" s="179" t="str">
        <f>IF(F33="--","--",IF(ISEVEN(B33)=TRUE,SUBSTITUTE(LEFT(VLOOKUP(E33,'Basisgegevens+Uitleg'!$B$19:$D$25,3,),1),0,"--"),SUBSTITUTE(LEFT(VLOOKUP(E33,'Basisgegevens+Uitleg'!$B$19:$C$25,2,),1),0,"--")))</f>
        <v>M</v>
      </c>
      <c r="D33" s="179" t="str">
        <f>IF(F33="--","--",TRIM(IF(ISERROR(SEARCH("V",IF(IF('Basisgegevens+Uitleg'!$C$5="Ja",LEN(G33&amp;H33&amp;I33&amp;J33),0)+IF('Basisgegevens+Uitleg'!$C$6="Ja",LEN(L33&amp;M33&amp;N33&amp;O33),0)+IF('Basisgegevens+Uitleg'!$C$7="Ja",LEN(Q33&amp;R33&amp;S33&amp;T33),0)+IF('Basisgegevens+Uitleg'!$C$8="Ja",LEN(V33&amp;W33&amp;X33&amp;Y33),0)+IF('Basisgegevens+Uitleg'!$C$9="Ja",LEN(AA33&amp;AB33&amp;AC33&amp;AD33),0)&lt;(4+IF('Basisgegevens+Uitleg'!$C$6="Ja",4,0)+IF('Basisgegevens+Uitleg'!$C$7="Ja",4,0)+IF('Basisgegevens+Uitleg'!$C$8="Ja",4,0)+IF('Basisgegevens+Uitleg'!$C$9="Ja",4,0)),C33,"Niet")&amp;(G33&amp;H33&amp;I33&amp;J33&amp;IF('Basisgegevens+Uitleg'!$C$6="Ja",L33&amp;M33&amp;N33&amp;O33,"")&amp;IF('Basisgegevens+Uitleg'!$C$7="Ja",Q33&amp;R33&amp;S33&amp;T33,"")&amp;IF('Basisgegevens+Uitleg'!$C$8="Ja",V33&amp;W33&amp;X33&amp;Y33,"")&amp;IF('Basisgegevens+Uitleg'!$C$9="Ja",AA33&amp;AB33&amp;AC33&amp;AD33,"")),1))=TRUE,"","V ")&amp;IF(ISERROR(SEARCH("M",IF(IF('Basisgegevens+Uitleg'!$C$5="Ja",LEN(G33&amp;H33&amp;I33&amp;J33),0)+IF('Basisgegevens+Uitleg'!$C$6="Ja",LEN(L33&amp;M33&amp;N33&amp;O33),0)+IF('Basisgegevens+Uitleg'!$C$7="Ja",LEN(Q33&amp;R33&amp;S33&amp;T33),0)+IF('Basisgegevens+Uitleg'!$C$8="Ja",LEN(V33&amp;W33&amp;X33&amp;Y33),0)+IF('Basisgegevens+Uitleg'!$C$9="Ja",LEN(AA33&amp;AB33&amp;AC33&amp;AD33),0)&lt;(4+IF('Basisgegevens+Uitleg'!$C$6="Ja",4,0)+IF('Basisgegevens+Uitleg'!$C$7="Ja",4,0)+IF('Basisgegevens+Uitleg'!$C$8="Ja",4,0)+IF('Basisgegevens+Uitleg'!$C$9="Ja",4,0)),C33,"Niet")&amp;(G33&amp;H33&amp;I33&amp;J33&amp;IF('Basisgegevens+Uitleg'!$C$6="Ja",L33&amp;M33&amp;N33&amp;O33,"")&amp;IF('Basisgegevens+Uitleg'!$C$7="Ja",Q33&amp;R33&amp;S33&amp;T33,"")&amp;IF('Basisgegevens+Uitleg'!$C$8="Ja",V33&amp;W33&amp;X33&amp;Y33,"")&amp;IF('Basisgegevens+Uitleg'!$C$9="Ja",AA33&amp;AB33&amp;AC33&amp;AD33,"")),1))=TRUE,"","M ")&amp;IF(ISERROR(SEARCH("A",IF(IF('Basisgegevens+Uitleg'!$C$5="Ja",LEN(G33&amp;H33&amp;I33&amp;J33),0)+IF('Basisgegevens+Uitleg'!$C$6="Ja",LEN(L33&amp;M33&amp;N33&amp;O33),0)+IF('Basisgegevens+Uitleg'!$C$7="Ja",LEN(Q33&amp;R33&amp;S33&amp;T33),0)+IF('Basisgegevens+Uitleg'!$C$8="Ja",LEN(V33&amp;W33&amp;X33&amp;Y33),0)+IF('Basisgegevens+Uitleg'!$C$9="Ja",LEN(AA33&amp;AB33&amp;AC33&amp;AD33),0)&lt;(4+IF('Basisgegevens+Uitleg'!$C$6="Ja",4,0)+IF('Basisgegevens+Uitleg'!$C$7="Ja",4,0)+IF('Basisgegevens+Uitleg'!$C$8="Ja",4,0)+IF('Basisgegevens+Uitleg'!$C$9="Ja",4,0)),C33,"Niet")&amp;(G33&amp;H33&amp;I33&amp;J33&amp;IF('Basisgegevens+Uitleg'!$C$6="Ja",L33&amp;M33&amp;N33&amp;O33,"")&amp;IF('Basisgegevens+Uitleg'!$C$7="Ja",Q33&amp;R33&amp;S33&amp;T33,"")&amp;IF('Basisgegevens+Uitleg'!$C$8="Ja",V33&amp;W33&amp;X33&amp;Y33,"")&amp;IF('Basisgegevens+Uitleg'!$C$9="Ja",AA33&amp;AB33&amp;AC33&amp;AD33,"")),1))=TRUE,"","A")))</f>
        <v>M</v>
      </c>
      <c r="E33" s="110" t="str">
        <f t="shared" si="2"/>
        <v>Woensdag</v>
      </c>
      <c r="F33" s="138">
        <f>IF(ROW(E33)-5&lt;='Basisgegevens+Uitleg'!$C$2,F32+1,"--")</f>
        <v>45350</v>
      </c>
      <c r="G33" s="86"/>
      <c r="H33" s="82"/>
      <c r="I33" s="82"/>
      <c r="J33" s="87"/>
      <c r="K33" s="9"/>
      <c r="L33" s="86"/>
      <c r="M33" s="82"/>
      <c r="N33" s="82"/>
      <c r="O33" s="87"/>
      <c r="P33" s="9"/>
      <c r="Q33" s="86"/>
      <c r="R33" s="82"/>
      <c r="S33" s="82"/>
      <c r="T33" s="87"/>
      <c r="U33" s="9"/>
      <c r="V33" s="86"/>
      <c r="W33" s="82"/>
      <c r="X33" s="82"/>
      <c r="Y33" s="87"/>
      <c r="Z33" s="9"/>
      <c r="AA33" s="86"/>
      <c r="AB33" s="82"/>
      <c r="AC33" s="82"/>
      <c r="AD33" s="87"/>
      <c r="AE33" s="9"/>
      <c r="AF33" s="108"/>
      <c r="AG33" s="18" t="str">
        <f>IF(ISERROR(VLOOKUP($F33,'Speciale dagen&amp;Activiteiten'!$A$3:$A$100,1,FALSE))=TRUE,"",VLOOKUP($F33,'Speciale dagen&amp;Activiteiten'!$A$3:$B$100,2,FALSE))</f>
        <v/>
      </c>
      <c r="AH33" s="14" t="str">
        <f>IF(ISERROR(VLOOKUP(CONCATENATE(DAY($F33),"-",MONTH($F33)),Verjaardagen!$C$2:$C$101,1,FALSE))=TRUE,"",VLOOKUP(CONCATENATE(DAY($F33),"-",MONTH($F33)),Verjaardagen!$C$2:$E$101,3,FALSE))</f>
        <v/>
      </c>
      <c r="AI33" s="15" t="str">
        <f>IF(ISERROR(VLOOKUP(F33,'School(vakanties)&amp;Activiteiten'!A$4:A$102,1,FALSE)=TRUE),IF(ISERROR(VLOOKUP(F33,'School(vakanties)&amp;Activiteiten'!B$4:B$102,1,FALSE)=TRUE),IF(AJ33&gt;0,AI32,""),VLOOKUP(F33,'School(vakanties)&amp;Activiteiten'!B$4:C$102,2,FALSE)),VLOOKUP(F33,'School(vakanties)&amp;Activiteiten'!A$4:C$102,3,FALSE))</f>
        <v/>
      </c>
      <c r="AJ33" s="16">
        <f>IF(ISERROR(VLOOKUP(F33,'School(vakanties)&amp;Activiteiten'!A$4:A$102,1,FALSE)=TRUE),IF(AND(AJ32&gt;0,AJ32&lt;999),AJ32-1,0),VLOOKUP(F33,'School(vakanties)&amp;Activiteiten'!A$4:D$102,4,FALSE))</f>
        <v>0</v>
      </c>
    </row>
    <row r="34" spans="1:36" x14ac:dyDescent="0.25">
      <c r="A34" s="180" t="str">
        <f t="shared" si="0"/>
        <v>--</v>
      </c>
      <c r="B34" s="110">
        <f t="shared" si="1"/>
        <v>9</v>
      </c>
      <c r="C34" s="179" t="str">
        <f>IF(F34="--","--",IF(ISEVEN(B34)=TRUE,SUBSTITUTE(LEFT(VLOOKUP(E34,'Basisgegevens+Uitleg'!$B$19:$D$25,3,),1),0,"--"),SUBSTITUTE(LEFT(VLOOKUP(E34,'Basisgegevens+Uitleg'!$B$19:$C$25,2,),1),0,"--")))</f>
        <v>M</v>
      </c>
      <c r="D34" s="179" t="str">
        <f>IF(F34="--","--",TRIM(IF(ISERROR(SEARCH("V",IF(IF('Basisgegevens+Uitleg'!$C$5="Ja",LEN(G34&amp;H34&amp;I34&amp;J34),0)+IF('Basisgegevens+Uitleg'!$C$6="Ja",LEN(L34&amp;M34&amp;N34&amp;O34),0)+IF('Basisgegevens+Uitleg'!$C$7="Ja",LEN(Q34&amp;R34&amp;S34&amp;T34),0)+IF('Basisgegevens+Uitleg'!$C$8="Ja",LEN(V34&amp;W34&amp;X34&amp;Y34),0)+IF('Basisgegevens+Uitleg'!$C$9="Ja",LEN(AA34&amp;AB34&amp;AC34&amp;AD34),0)&lt;(4+IF('Basisgegevens+Uitleg'!$C$6="Ja",4,0)+IF('Basisgegevens+Uitleg'!$C$7="Ja",4,0)+IF('Basisgegevens+Uitleg'!$C$8="Ja",4,0)+IF('Basisgegevens+Uitleg'!$C$9="Ja",4,0)),C34,"Niet")&amp;(G34&amp;H34&amp;I34&amp;J34&amp;IF('Basisgegevens+Uitleg'!$C$6="Ja",L34&amp;M34&amp;N34&amp;O34,"")&amp;IF('Basisgegevens+Uitleg'!$C$7="Ja",Q34&amp;R34&amp;S34&amp;T34,"")&amp;IF('Basisgegevens+Uitleg'!$C$8="Ja",V34&amp;W34&amp;X34&amp;Y34,"")&amp;IF('Basisgegevens+Uitleg'!$C$9="Ja",AA34&amp;AB34&amp;AC34&amp;AD34,"")),1))=TRUE,"","V ")&amp;IF(ISERROR(SEARCH("M",IF(IF('Basisgegevens+Uitleg'!$C$5="Ja",LEN(G34&amp;H34&amp;I34&amp;J34),0)+IF('Basisgegevens+Uitleg'!$C$6="Ja",LEN(L34&amp;M34&amp;N34&amp;O34),0)+IF('Basisgegevens+Uitleg'!$C$7="Ja",LEN(Q34&amp;R34&amp;S34&amp;T34),0)+IF('Basisgegevens+Uitleg'!$C$8="Ja",LEN(V34&amp;W34&amp;X34&amp;Y34),0)+IF('Basisgegevens+Uitleg'!$C$9="Ja",LEN(AA34&amp;AB34&amp;AC34&amp;AD34),0)&lt;(4+IF('Basisgegevens+Uitleg'!$C$6="Ja",4,0)+IF('Basisgegevens+Uitleg'!$C$7="Ja",4,0)+IF('Basisgegevens+Uitleg'!$C$8="Ja",4,0)+IF('Basisgegevens+Uitleg'!$C$9="Ja",4,0)),C34,"Niet")&amp;(G34&amp;H34&amp;I34&amp;J34&amp;IF('Basisgegevens+Uitleg'!$C$6="Ja",L34&amp;M34&amp;N34&amp;O34,"")&amp;IF('Basisgegevens+Uitleg'!$C$7="Ja",Q34&amp;R34&amp;S34&amp;T34,"")&amp;IF('Basisgegevens+Uitleg'!$C$8="Ja",V34&amp;W34&amp;X34&amp;Y34,"")&amp;IF('Basisgegevens+Uitleg'!$C$9="Ja",AA34&amp;AB34&amp;AC34&amp;AD34,"")),1))=TRUE,"","M ")&amp;IF(ISERROR(SEARCH("A",IF(IF('Basisgegevens+Uitleg'!$C$5="Ja",LEN(G34&amp;H34&amp;I34&amp;J34),0)+IF('Basisgegevens+Uitleg'!$C$6="Ja",LEN(L34&amp;M34&amp;N34&amp;O34),0)+IF('Basisgegevens+Uitleg'!$C$7="Ja",LEN(Q34&amp;R34&amp;S34&amp;T34),0)+IF('Basisgegevens+Uitleg'!$C$8="Ja",LEN(V34&amp;W34&amp;X34&amp;Y34),0)+IF('Basisgegevens+Uitleg'!$C$9="Ja",LEN(AA34&amp;AB34&amp;AC34&amp;AD34),0)&lt;(4+IF('Basisgegevens+Uitleg'!$C$6="Ja",4,0)+IF('Basisgegevens+Uitleg'!$C$7="Ja",4,0)+IF('Basisgegevens+Uitleg'!$C$8="Ja",4,0)+IF('Basisgegevens+Uitleg'!$C$9="Ja",4,0)),C34,"Niet")&amp;(G34&amp;H34&amp;I34&amp;J34&amp;IF('Basisgegevens+Uitleg'!$C$6="Ja",L34&amp;M34&amp;N34&amp;O34,"")&amp;IF('Basisgegevens+Uitleg'!$C$7="Ja",Q34&amp;R34&amp;S34&amp;T34,"")&amp;IF('Basisgegevens+Uitleg'!$C$8="Ja",V34&amp;W34&amp;X34&amp;Y34,"")&amp;IF('Basisgegevens+Uitleg'!$C$9="Ja",AA34&amp;AB34&amp;AC34&amp;AD34,"")),1))=TRUE,"","A")))</f>
        <v>M</v>
      </c>
      <c r="E34" s="110" t="str">
        <f t="shared" si="2"/>
        <v>Donderdag</v>
      </c>
      <c r="F34" s="138">
        <f>IF(ROW(E34)-5&lt;='Basisgegevens+Uitleg'!$C$2,F33+1,"--")</f>
        <v>45351</v>
      </c>
      <c r="G34" s="86"/>
      <c r="H34" s="82"/>
      <c r="I34" s="82"/>
      <c r="J34" s="87"/>
      <c r="K34" s="9"/>
      <c r="L34" s="86"/>
      <c r="M34" s="82"/>
      <c r="N34" s="82"/>
      <c r="O34" s="87"/>
      <c r="P34" s="9"/>
      <c r="Q34" s="86"/>
      <c r="R34" s="82"/>
      <c r="S34" s="82"/>
      <c r="T34" s="87"/>
      <c r="U34" s="9"/>
      <c r="V34" s="86"/>
      <c r="W34" s="82"/>
      <c r="X34" s="82"/>
      <c r="Y34" s="87"/>
      <c r="Z34" s="9"/>
      <c r="AA34" s="86"/>
      <c r="AB34" s="82"/>
      <c r="AC34" s="82"/>
      <c r="AD34" s="87"/>
      <c r="AE34" s="9"/>
      <c r="AF34" s="108"/>
      <c r="AG34" s="18" t="str">
        <f>IF(ISERROR(VLOOKUP($F34,'Speciale dagen&amp;Activiteiten'!$A$3:$A$100,1,FALSE))=TRUE,"",VLOOKUP($F34,'Speciale dagen&amp;Activiteiten'!$A$3:$B$100,2,FALSE))</f>
        <v/>
      </c>
      <c r="AH34" s="14" t="str">
        <f>IF(ISERROR(VLOOKUP(CONCATENATE(DAY($F34),"-",MONTH($F34)),Verjaardagen!$C$2:$C$101,1,FALSE))=TRUE,"",VLOOKUP(CONCATENATE(DAY($F34),"-",MONTH($F34)),Verjaardagen!$C$2:$E$101,3,FALSE))</f>
        <v/>
      </c>
      <c r="AI34" s="15" t="str">
        <f>IF(ISERROR(VLOOKUP(F34,'School(vakanties)&amp;Activiteiten'!A$4:A$102,1,FALSE)=TRUE),IF(ISERROR(VLOOKUP(F34,'School(vakanties)&amp;Activiteiten'!B$4:B$102,1,FALSE)=TRUE),IF(AJ34&gt;0,AI33,""),VLOOKUP(F34,'School(vakanties)&amp;Activiteiten'!B$4:C$102,2,FALSE)),VLOOKUP(F34,'School(vakanties)&amp;Activiteiten'!A$4:C$102,3,FALSE))</f>
        <v/>
      </c>
      <c r="AJ34" s="16">
        <f>IF(ISERROR(VLOOKUP(F34,'School(vakanties)&amp;Activiteiten'!A$4:A$102,1,FALSE)=TRUE),IF(AND(AJ33&gt;0,AJ33&lt;999),AJ33-1,0),VLOOKUP(F34,'School(vakanties)&amp;Activiteiten'!A$4:D$102,4,FALSE))</f>
        <v>0</v>
      </c>
    </row>
    <row r="35" spans="1:36" x14ac:dyDescent="0.25">
      <c r="A35" s="180" t="str">
        <f t="shared" si="0"/>
        <v>--</v>
      </c>
      <c r="B35" s="110">
        <f t="shared" si="1"/>
        <v>9</v>
      </c>
      <c r="C35" s="179" t="str">
        <f>IF(F35="--","--",IF(ISEVEN(B35)=TRUE,SUBSTITUTE(LEFT(VLOOKUP(E35,'Basisgegevens+Uitleg'!$B$19:$D$25,3,),1),0,"--"),SUBSTITUTE(LEFT(VLOOKUP(E35,'Basisgegevens+Uitleg'!$B$19:$C$25,2,),1),0,"--")))</f>
        <v>M</v>
      </c>
      <c r="D35" s="179" t="str">
        <f>IF(F35="--","--",TRIM(IF(ISERROR(SEARCH("V",IF(IF('Basisgegevens+Uitleg'!$C$5="Ja",LEN(G35&amp;H35&amp;I35&amp;J35),0)+IF('Basisgegevens+Uitleg'!$C$6="Ja",LEN(L35&amp;M35&amp;N35&amp;O35),0)+IF('Basisgegevens+Uitleg'!$C$7="Ja",LEN(Q35&amp;R35&amp;S35&amp;T35),0)+IF('Basisgegevens+Uitleg'!$C$8="Ja",LEN(V35&amp;W35&amp;X35&amp;Y35),0)+IF('Basisgegevens+Uitleg'!$C$9="Ja",LEN(AA35&amp;AB35&amp;AC35&amp;AD35),0)&lt;(4+IF('Basisgegevens+Uitleg'!$C$6="Ja",4,0)+IF('Basisgegevens+Uitleg'!$C$7="Ja",4,0)+IF('Basisgegevens+Uitleg'!$C$8="Ja",4,0)+IF('Basisgegevens+Uitleg'!$C$9="Ja",4,0)),C35,"Niet")&amp;(G35&amp;H35&amp;I35&amp;J35&amp;IF('Basisgegevens+Uitleg'!$C$6="Ja",L35&amp;M35&amp;N35&amp;O35,"")&amp;IF('Basisgegevens+Uitleg'!$C$7="Ja",Q35&amp;R35&amp;S35&amp;T35,"")&amp;IF('Basisgegevens+Uitleg'!$C$8="Ja",V35&amp;W35&amp;X35&amp;Y35,"")&amp;IF('Basisgegevens+Uitleg'!$C$9="Ja",AA35&amp;AB35&amp;AC35&amp;AD35,"")),1))=TRUE,"","V ")&amp;IF(ISERROR(SEARCH("M",IF(IF('Basisgegevens+Uitleg'!$C$5="Ja",LEN(G35&amp;H35&amp;I35&amp;J35),0)+IF('Basisgegevens+Uitleg'!$C$6="Ja",LEN(L35&amp;M35&amp;N35&amp;O35),0)+IF('Basisgegevens+Uitleg'!$C$7="Ja",LEN(Q35&amp;R35&amp;S35&amp;T35),0)+IF('Basisgegevens+Uitleg'!$C$8="Ja",LEN(V35&amp;W35&amp;X35&amp;Y35),0)+IF('Basisgegevens+Uitleg'!$C$9="Ja",LEN(AA35&amp;AB35&amp;AC35&amp;AD35),0)&lt;(4+IF('Basisgegevens+Uitleg'!$C$6="Ja",4,0)+IF('Basisgegevens+Uitleg'!$C$7="Ja",4,0)+IF('Basisgegevens+Uitleg'!$C$8="Ja",4,0)+IF('Basisgegevens+Uitleg'!$C$9="Ja",4,0)),C35,"Niet")&amp;(G35&amp;H35&amp;I35&amp;J35&amp;IF('Basisgegevens+Uitleg'!$C$6="Ja",L35&amp;M35&amp;N35&amp;O35,"")&amp;IF('Basisgegevens+Uitleg'!$C$7="Ja",Q35&amp;R35&amp;S35&amp;T35,"")&amp;IF('Basisgegevens+Uitleg'!$C$8="Ja",V35&amp;W35&amp;X35&amp;Y35,"")&amp;IF('Basisgegevens+Uitleg'!$C$9="Ja",AA35&amp;AB35&amp;AC35&amp;AD35,"")),1))=TRUE,"","M ")&amp;IF(ISERROR(SEARCH("A",IF(IF('Basisgegevens+Uitleg'!$C$5="Ja",LEN(G35&amp;H35&amp;I35&amp;J35),0)+IF('Basisgegevens+Uitleg'!$C$6="Ja",LEN(L35&amp;M35&amp;N35&amp;O35),0)+IF('Basisgegevens+Uitleg'!$C$7="Ja",LEN(Q35&amp;R35&amp;S35&amp;T35),0)+IF('Basisgegevens+Uitleg'!$C$8="Ja",LEN(V35&amp;W35&amp;X35&amp;Y35),0)+IF('Basisgegevens+Uitleg'!$C$9="Ja",LEN(AA35&amp;AB35&amp;AC35&amp;AD35),0)&lt;(4+IF('Basisgegevens+Uitleg'!$C$6="Ja",4,0)+IF('Basisgegevens+Uitleg'!$C$7="Ja",4,0)+IF('Basisgegevens+Uitleg'!$C$8="Ja",4,0)+IF('Basisgegevens+Uitleg'!$C$9="Ja",4,0)),C35,"Niet")&amp;(G35&amp;H35&amp;I35&amp;J35&amp;IF('Basisgegevens+Uitleg'!$C$6="Ja",L35&amp;M35&amp;N35&amp;O35,"")&amp;IF('Basisgegevens+Uitleg'!$C$7="Ja",Q35&amp;R35&amp;S35&amp;T35,"")&amp;IF('Basisgegevens+Uitleg'!$C$8="Ja",V35&amp;W35&amp;X35&amp;Y35,"")&amp;IF('Basisgegevens+Uitleg'!$C$9="Ja",AA35&amp;AB35&amp;AC35&amp;AD35,"")),1))=TRUE,"","A")))</f>
        <v>M</v>
      </c>
      <c r="E35" s="110" t="str">
        <f t="shared" si="2"/>
        <v>Vrijdag</v>
      </c>
      <c r="F35" s="138">
        <f>IF(ROW(E35)-5&lt;='Basisgegevens+Uitleg'!$C$2,F34+1,"--")</f>
        <v>45352</v>
      </c>
      <c r="G35" s="86"/>
      <c r="H35" s="82"/>
      <c r="I35" s="82"/>
      <c r="J35" s="87"/>
      <c r="K35" s="9"/>
      <c r="L35" s="86"/>
      <c r="M35" s="82"/>
      <c r="N35" s="82"/>
      <c r="O35" s="87"/>
      <c r="P35" s="9"/>
      <c r="Q35" s="86"/>
      <c r="R35" s="82"/>
      <c r="S35" s="82"/>
      <c r="T35" s="87"/>
      <c r="U35" s="9"/>
      <c r="V35" s="86"/>
      <c r="W35" s="82"/>
      <c r="X35" s="82"/>
      <c r="Y35" s="87"/>
      <c r="Z35" s="9"/>
      <c r="AA35" s="86"/>
      <c r="AB35" s="82"/>
      <c r="AC35" s="82"/>
      <c r="AD35" s="87"/>
      <c r="AE35" s="9"/>
      <c r="AF35" s="108"/>
      <c r="AG35" s="18" t="str">
        <f>IF(ISERROR(VLOOKUP($F35,'Speciale dagen&amp;Activiteiten'!$A$3:$A$100,1,FALSE))=TRUE,"",VLOOKUP($F35,'Speciale dagen&amp;Activiteiten'!$A$3:$B$100,2,FALSE))</f>
        <v/>
      </c>
      <c r="AH35" s="14" t="str">
        <f>IF(ISERROR(VLOOKUP(CONCATENATE(DAY($F35),"-",MONTH($F35)),Verjaardagen!$C$2:$C$101,1,FALSE))=TRUE,"",VLOOKUP(CONCATENATE(DAY($F35),"-",MONTH($F35)),Verjaardagen!$C$2:$E$101,3,FALSE))</f>
        <v/>
      </c>
      <c r="AI35" s="15" t="str">
        <f>IF(ISERROR(VLOOKUP(F35,'School(vakanties)&amp;Activiteiten'!A$4:A$102,1,FALSE)=TRUE),IF(ISERROR(VLOOKUP(F35,'School(vakanties)&amp;Activiteiten'!B$4:B$102,1,FALSE)=TRUE),IF(AJ35&gt;0,AI34,""),VLOOKUP(F35,'School(vakanties)&amp;Activiteiten'!B$4:C$102,2,FALSE)),VLOOKUP(F35,'School(vakanties)&amp;Activiteiten'!A$4:C$102,3,FALSE))</f>
        <v/>
      </c>
      <c r="AJ35" s="16">
        <f>IF(ISERROR(VLOOKUP(F35,'School(vakanties)&amp;Activiteiten'!A$4:A$102,1,FALSE)=TRUE),IF(AND(AJ34&gt;0,AJ34&lt;999),AJ34-1,0),VLOOKUP(F35,'School(vakanties)&amp;Activiteiten'!A$4:D$102,4,FALSE))</f>
        <v>0</v>
      </c>
    </row>
    <row r="36" spans="1:36" x14ac:dyDescent="0.25">
      <c r="A36" s="180" t="str">
        <f t="shared" si="0"/>
        <v>--</v>
      </c>
      <c r="B36" s="110">
        <f t="shared" si="1"/>
        <v>9</v>
      </c>
      <c r="C36" s="179" t="str">
        <f>IF(F36="--","--",IF(ISEVEN(B36)=TRUE,SUBSTITUTE(LEFT(VLOOKUP(E36,'Basisgegevens+Uitleg'!$B$19:$D$25,3,),1),0,"--"),SUBSTITUTE(LEFT(VLOOKUP(E36,'Basisgegevens+Uitleg'!$B$19:$C$25,2,),1),0,"--")))</f>
        <v>A</v>
      </c>
      <c r="D36" s="179" t="str">
        <f>IF(F36="--","--",TRIM(IF(ISERROR(SEARCH("V",IF(IF('Basisgegevens+Uitleg'!$C$5="Ja",LEN(G36&amp;H36&amp;I36&amp;J36),0)+IF('Basisgegevens+Uitleg'!$C$6="Ja",LEN(L36&amp;M36&amp;N36&amp;O36),0)+IF('Basisgegevens+Uitleg'!$C$7="Ja",LEN(Q36&amp;R36&amp;S36&amp;T36),0)+IF('Basisgegevens+Uitleg'!$C$8="Ja",LEN(V36&amp;W36&amp;X36&amp;Y36),0)+IF('Basisgegevens+Uitleg'!$C$9="Ja",LEN(AA36&amp;AB36&amp;AC36&amp;AD36),0)&lt;(4+IF('Basisgegevens+Uitleg'!$C$6="Ja",4,0)+IF('Basisgegevens+Uitleg'!$C$7="Ja",4,0)+IF('Basisgegevens+Uitleg'!$C$8="Ja",4,0)+IF('Basisgegevens+Uitleg'!$C$9="Ja",4,0)),C36,"Niet")&amp;(G36&amp;H36&amp;I36&amp;J36&amp;IF('Basisgegevens+Uitleg'!$C$6="Ja",L36&amp;M36&amp;N36&amp;O36,"")&amp;IF('Basisgegevens+Uitleg'!$C$7="Ja",Q36&amp;R36&amp;S36&amp;T36,"")&amp;IF('Basisgegevens+Uitleg'!$C$8="Ja",V36&amp;W36&amp;X36&amp;Y36,"")&amp;IF('Basisgegevens+Uitleg'!$C$9="Ja",AA36&amp;AB36&amp;AC36&amp;AD36,"")),1))=TRUE,"","V ")&amp;IF(ISERROR(SEARCH("M",IF(IF('Basisgegevens+Uitleg'!$C$5="Ja",LEN(G36&amp;H36&amp;I36&amp;J36),0)+IF('Basisgegevens+Uitleg'!$C$6="Ja",LEN(L36&amp;M36&amp;N36&amp;O36),0)+IF('Basisgegevens+Uitleg'!$C$7="Ja",LEN(Q36&amp;R36&amp;S36&amp;T36),0)+IF('Basisgegevens+Uitleg'!$C$8="Ja",LEN(V36&amp;W36&amp;X36&amp;Y36),0)+IF('Basisgegevens+Uitleg'!$C$9="Ja",LEN(AA36&amp;AB36&amp;AC36&amp;AD36),0)&lt;(4+IF('Basisgegevens+Uitleg'!$C$6="Ja",4,0)+IF('Basisgegevens+Uitleg'!$C$7="Ja",4,0)+IF('Basisgegevens+Uitleg'!$C$8="Ja",4,0)+IF('Basisgegevens+Uitleg'!$C$9="Ja",4,0)),C36,"Niet")&amp;(G36&amp;H36&amp;I36&amp;J36&amp;IF('Basisgegevens+Uitleg'!$C$6="Ja",L36&amp;M36&amp;N36&amp;O36,"")&amp;IF('Basisgegevens+Uitleg'!$C$7="Ja",Q36&amp;R36&amp;S36&amp;T36,"")&amp;IF('Basisgegevens+Uitleg'!$C$8="Ja",V36&amp;W36&amp;X36&amp;Y36,"")&amp;IF('Basisgegevens+Uitleg'!$C$9="Ja",AA36&amp;AB36&amp;AC36&amp;AD36,"")),1))=TRUE,"","M ")&amp;IF(ISERROR(SEARCH("A",IF(IF('Basisgegevens+Uitleg'!$C$5="Ja",LEN(G36&amp;H36&amp;I36&amp;J36),0)+IF('Basisgegevens+Uitleg'!$C$6="Ja",LEN(L36&amp;M36&amp;N36&amp;O36),0)+IF('Basisgegevens+Uitleg'!$C$7="Ja",LEN(Q36&amp;R36&amp;S36&amp;T36),0)+IF('Basisgegevens+Uitleg'!$C$8="Ja",LEN(V36&amp;W36&amp;X36&amp;Y36),0)+IF('Basisgegevens+Uitleg'!$C$9="Ja",LEN(AA36&amp;AB36&amp;AC36&amp;AD36),0)&lt;(4+IF('Basisgegevens+Uitleg'!$C$6="Ja",4,0)+IF('Basisgegevens+Uitleg'!$C$7="Ja",4,0)+IF('Basisgegevens+Uitleg'!$C$8="Ja",4,0)+IF('Basisgegevens+Uitleg'!$C$9="Ja",4,0)),C36,"Niet")&amp;(G36&amp;H36&amp;I36&amp;J36&amp;IF('Basisgegevens+Uitleg'!$C$6="Ja",L36&amp;M36&amp;N36&amp;O36,"")&amp;IF('Basisgegevens+Uitleg'!$C$7="Ja",Q36&amp;R36&amp;S36&amp;T36,"")&amp;IF('Basisgegevens+Uitleg'!$C$8="Ja",V36&amp;W36&amp;X36&amp;Y36,"")&amp;IF('Basisgegevens+Uitleg'!$C$9="Ja",AA36&amp;AB36&amp;AC36&amp;AD36,"")),1))=TRUE,"","A")))</f>
        <v>A</v>
      </c>
      <c r="E36" s="110" t="str">
        <f t="shared" si="2"/>
        <v>Zaterdag</v>
      </c>
      <c r="F36" s="138">
        <f>IF(ROW(E36)-5&lt;='Basisgegevens+Uitleg'!$C$2,F35+1,"--")</f>
        <v>45353</v>
      </c>
      <c r="G36" s="86"/>
      <c r="H36" s="82"/>
      <c r="I36" s="82"/>
      <c r="J36" s="87"/>
      <c r="K36" s="9"/>
      <c r="L36" s="86"/>
      <c r="M36" s="82"/>
      <c r="N36" s="82"/>
      <c r="O36" s="87"/>
      <c r="P36" s="9"/>
      <c r="Q36" s="86"/>
      <c r="R36" s="82"/>
      <c r="S36" s="82"/>
      <c r="T36" s="87"/>
      <c r="U36" s="9"/>
      <c r="V36" s="86"/>
      <c r="W36" s="82"/>
      <c r="X36" s="82"/>
      <c r="Y36" s="87"/>
      <c r="Z36" s="9"/>
      <c r="AA36" s="86"/>
      <c r="AB36" s="82"/>
      <c r="AC36" s="82"/>
      <c r="AD36" s="87"/>
      <c r="AE36" s="9"/>
      <c r="AF36" s="108"/>
      <c r="AG36" s="18" t="str">
        <f>IF(ISERROR(VLOOKUP($F36,'Speciale dagen&amp;Activiteiten'!$A$3:$A$100,1,FALSE))=TRUE,"",VLOOKUP($F36,'Speciale dagen&amp;Activiteiten'!$A$3:$B$100,2,FALSE))</f>
        <v/>
      </c>
      <c r="AH36" s="14" t="str">
        <f>IF(ISERROR(VLOOKUP(CONCATENATE(DAY($F36),"-",MONTH($F36)),Verjaardagen!$C$2:$C$101,1,FALSE))=TRUE,"",VLOOKUP(CONCATENATE(DAY($F36),"-",MONTH($F36)),Verjaardagen!$C$2:$E$101,3,FALSE))</f>
        <v/>
      </c>
      <c r="AI36" s="15" t="str">
        <f>IF(ISERROR(VLOOKUP(F36,'School(vakanties)&amp;Activiteiten'!A$4:A$102,1,FALSE)=TRUE),IF(ISERROR(VLOOKUP(F36,'School(vakanties)&amp;Activiteiten'!B$4:B$102,1,FALSE)=TRUE),IF(AJ36&gt;0,AI35,""),VLOOKUP(F36,'School(vakanties)&amp;Activiteiten'!B$4:C$102,2,FALSE)),VLOOKUP(F36,'School(vakanties)&amp;Activiteiten'!A$4:C$102,3,FALSE))</f>
        <v/>
      </c>
      <c r="AJ36" s="16">
        <f>IF(ISERROR(VLOOKUP(F36,'School(vakanties)&amp;Activiteiten'!A$4:A$102,1,FALSE)=TRUE),IF(AND(AJ35&gt;0,AJ35&lt;999),AJ35-1,0),VLOOKUP(F36,'School(vakanties)&amp;Activiteiten'!A$4:D$102,4,FALSE))</f>
        <v>0</v>
      </c>
    </row>
    <row r="37" spans="1:36" x14ac:dyDescent="0.25">
      <c r="A37" s="180" t="str">
        <f t="shared" si="0"/>
        <v>--</v>
      </c>
      <c r="B37" s="110">
        <f t="shared" si="1"/>
        <v>9</v>
      </c>
      <c r="C37" s="179" t="str">
        <f>IF(F37="--","--",IF(ISEVEN(B37)=TRUE,SUBSTITUTE(LEFT(VLOOKUP(E37,'Basisgegevens+Uitleg'!$B$19:$D$25,3,),1),0,"--"),SUBSTITUTE(LEFT(VLOOKUP(E37,'Basisgegevens+Uitleg'!$B$19:$C$25,2,),1),0,"--")))</f>
        <v>V</v>
      </c>
      <c r="D37" s="179" t="str">
        <f>IF(F37="--","--",TRIM(IF(ISERROR(SEARCH("V",IF(IF('Basisgegevens+Uitleg'!$C$5="Ja",LEN(G37&amp;H37&amp;I37&amp;J37),0)+IF('Basisgegevens+Uitleg'!$C$6="Ja",LEN(L37&amp;M37&amp;N37&amp;O37),0)+IF('Basisgegevens+Uitleg'!$C$7="Ja",LEN(Q37&amp;R37&amp;S37&amp;T37),0)+IF('Basisgegevens+Uitleg'!$C$8="Ja",LEN(V37&amp;W37&amp;X37&amp;Y37),0)+IF('Basisgegevens+Uitleg'!$C$9="Ja",LEN(AA37&amp;AB37&amp;AC37&amp;AD37),0)&lt;(4+IF('Basisgegevens+Uitleg'!$C$6="Ja",4,0)+IF('Basisgegevens+Uitleg'!$C$7="Ja",4,0)+IF('Basisgegevens+Uitleg'!$C$8="Ja",4,0)+IF('Basisgegevens+Uitleg'!$C$9="Ja",4,0)),C37,"Niet")&amp;(G37&amp;H37&amp;I37&amp;J37&amp;IF('Basisgegevens+Uitleg'!$C$6="Ja",L37&amp;M37&amp;N37&amp;O37,"")&amp;IF('Basisgegevens+Uitleg'!$C$7="Ja",Q37&amp;R37&amp;S37&amp;T37,"")&amp;IF('Basisgegevens+Uitleg'!$C$8="Ja",V37&amp;W37&amp;X37&amp;Y37,"")&amp;IF('Basisgegevens+Uitleg'!$C$9="Ja",AA37&amp;AB37&amp;AC37&amp;AD37,"")),1))=TRUE,"","V ")&amp;IF(ISERROR(SEARCH("M",IF(IF('Basisgegevens+Uitleg'!$C$5="Ja",LEN(G37&amp;H37&amp;I37&amp;J37),0)+IF('Basisgegevens+Uitleg'!$C$6="Ja",LEN(L37&amp;M37&amp;N37&amp;O37),0)+IF('Basisgegevens+Uitleg'!$C$7="Ja",LEN(Q37&amp;R37&amp;S37&amp;T37),0)+IF('Basisgegevens+Uitleg'!$C$8="Ja",LEN(V37&amp;W37&amp;X37&amp;Y37),0)+IF('Basisgegevens+Uitleg'!$C$9="Ja",LEN(AA37&amp;AB37&amp;AC37&amp;AD37),0)&lt;(4+IF('Basisgegevens+Uitleg'!$C$6="Ja",4,0)+IF('Basisgegevens+Uitleg'!$C$7="Ja",4,0)+IF('Basisgegevens+Uitleg'!$C$8="Ja",4,0)+IF('Basisgegevens+Uitleg'!$C$9="Ja",4,0)),C37,"Niet")&amp;(G37&amp;H37&amp;I37&amp;J37&amp;IF('Basisgegevens+Uitleg'!$C$6="Ja",L37&amp;M37&amp;N37&amp;O37,"")&amp;IF('Basisgegevens+Uitleg'!$C$7="Ja",Q37&amp;R37&amp;S37&amp;T37,"")&amp;IF('Basisgegevens+Uitleg'!$C$8="Ja",V37&amp;W37&amp;X37&amp;Y37,"")&amp;IF('Basisgegevens+Uitleg'!$C$9="Ja",AA37&amp;AB37&amp;AC37&amp;AD37,"")),1))=TRUE,"","M ")&amp;IF(ISERROR(SEARCH("A",IF(IF('Basisgegevens+Uitleg'!$C$5="Ja",LEN(G37&amp;H37&amp;I37&amp;J37),0)+IF('Basisgegevens+Uitleg'!$C$6="Ja",LEN(L37&amp;M37&amp;N37&amp;O37),0)+IF('Basisgegevens+Uitleg'!$C$7="Ja",LEN(Q37&amp;R37&amp;S37&amp;T37),0)+IF('Basisgegevens+Uitleg'!$C$8="Ja",LEN(V37&amp;W37&amp;X37&amp;Y37),0)+IF('Basisgegevens+Uitleg'!$C$9="Ja",LEN(AA37&amp;AB37&amp;AC37&amp;AD37),0)&lt;(4+IF('Basisgegevens+Uitleg'!$C$6="Ja",4,0)+IF('Basisgegevens+Uitleg'!$C$7="Ja",4,0)+IF('Basisgegevens+Uitleg'!$C$8="Ja",4,0)+IF('Basisgegevens+Uitleg'!$C$9="Ja",4,0)),C37,"Niet")&amp;(G37&amp;H37&amp;I37&amp;J37&amp;IF('Basisgegevens+Uitleg'!$C$6="Ja",L37&amp;M37&amp;N37&amp;O37,"")&amp;IF('Basisgegevens+Uitleg'!$C$7="Ja",Q37&amp;R37&amp;S37&amp;T37,"")&amp;IF('Basisgegevens+Uitleg'!$C$8="Ja",V37&amp;W37&amp;X37&amp;Y37,"")&amp;IF('Basisgegevens+Uitleg'!$C$9="Ja",AA37&amp;AB37&amp;AC37&amp;AD37,"")),1))=TRUE,"","A")))</f>
        <v>V</v>
      </c>
      <c r="E37" s="110" t="str">
        <f t="shared" si="2"/>
        <v>Zondag</v>
      </c>
      <c r="F37" s="138">
        <f>IF(ROW(E37)-5&lt;='Basisgegevens+Uitleg'!$C$2,F36+1,"--")</f>
        <v>45354</v>
      </c>
      <c r="G37" s="86"/>
      <c r="H37" s="82"/>
      <c r="I37" s="82"/>
      <c r="J37" s="87"/>
      <c r="K37" s="9"/>
      <c r="L37" s="86"/>
      <c r="M37" s="82"/>
      <c r="N37" s="82"/>
      <c r="O37" s="87"/>
      <c r="P37" s="9"/>
      <c r="Q37" s="86"/>
      <c r="R37" s="82"/>
      <c r="S37" s="82"/>
      <c r="T37" s="87"/>
      <c r="U37" s="9"/>
      <c r="V37" s="86"/>
      <c r="W37" s="82"/>
      <c r="X37" s="82"/>
      <c r="Y37" s="87"/>
      <c r="Z37" s="9"/>
      <c r="AA37" s="86"/>
      <c r="AB37" s="82"/>
      <c r="AC37" s="82"/>
      <c r="AD37" s="87"/>
      <c r="AE37" s="9"/>
      <c r="AF37" s="108"/>
      <c r="AG37" s="18" t="str">
        <f>IF(ISERROR(VLOOKUP($F37,'Speciale dagen&amp;Activiteiten'!$A$3:$A$100,1,FALSE))=TRUE,"",VLOOKUP($F37,'Speciale dagen&amp;Activiteiten'!$A$3:$B$100,2,FALSE))</f>
        <v/>
      </c>
      <c r="AH37" s="14" t="str">
        <f>IF(ISERROR(VLOOKUP(CONCATENATE(DAY($F37),"-",MONTH($F37)),Verjaardagen!$C$2:$C$101,1,FALSE))=TRUE,"",VLOOKUP(CONCATENATE(DAY($F37),"-",MONTH($F37)),Verjaardagen!$C$2:$E$101,3,FALSE))</f>
        <v/>
      </c>
      <c r="AI37" s="15" t="str">
        <f>IF(ISERROR(VLOOKUP(F37,'School(vakanties)&amp;Activiteiten'!A$4:A$102,1,FALSE)=TRUE),IF(ISERROR(VLOOKUP(F37,'School(vakanties)&amp;Activiteiten'!B$4:B$102,1,FALSE)=TRUE),IF(AJ37&gt;0,AI36,""),VLOOKUP(F37,'School(vakanties)&amp;Activiteiten'!B$4:C$102,2,FALSE)),VLOOKUP(F37,'School(vakanties)&amp;Activiteiten'!A$4:C$102,3,FALSE))</f>
        <v/>
      </c>
      <c r="AJ37" s="16">
        <f>IF(ISERROR(VLOOKUP(F37,'School(vakanties)&amp;Activiteiten'!A$4:A$102,1,FALSE)=TRUE),IF(AND(AJ36&gt;0,AJ36&lt;999),AJ36-1,0),VLOOKUP(F37,'School(vakanties)&amp;Activiteiten'!A$4:D$102,4,FALSE))</f>
        <v>0</v>
      </c>
    </row>
    <row r="38" spans="1:36" x14ac:dyDescent="0.25">
      <c r="A38" s="180" t="str">
        <f t="shared" si="0"/>
        <v>--</v>
      </c>
      <c r="B38" s="110">
        <f t="shared" si="1"/>
        <v>10</v>
      </c>
      <c r="C38" s="179" t="str">
        <f>IF(F38="--","--",IF(ISEVEN(B38)=TRUE,SUBSTITUTE(LEFT(VLOOKUP(E38,'Basisgegevens+Uitleg'!$B$19:$D$25,3,),1),0,"--"),SUBSTITUTE(LEFT(VLOOKUP(E38,'Basisgegevens+Uitleg'!$B$19:$C$25,2,),1),0,"--")))</f>
        <v>M</v>
      </c>
      <c r="D38" s="179" t="str">
        <f>IF(F38="--","--",TRIM(IF(ISERROR(SEARCH("V",IF(IF('Basisgegevens+Uitleg'!$C$5="Ja",LEN(G38&amp;H38&amp;I38&amp;J38),0)+IF('Basisgegevens+Uitleg'!$C$6="Ja",LEN(L38&amp;M38&amp;N38&amp;O38),0)+IF('Basisgegevens+Uitleg'!$C$7="Ja",LEN(Q38&amp;R38&amp;S38&amp;T38),0)+IF('Basisgegevens+Uitleg'!$C$8="Ja",LEN(V38&amp;W38&amp;X38&amp;Y38),0)+IF('Basisgegevens+Uitleg'!$C$9="Ja",LEN(AA38&amp;AB38&amp;AC38&amp;AD38),0)&lt;(4+IF('Basisgegevens+Uitleg'!$C$6="Ja",4,0)+IF('Basisgegevens+Uitleg'!$C$7="Ja",4,0)+IF('Basisgegevens+Uitleg'!$C$8="Ja",4,0)+IF('Basisgegevens+Uitleg'!$C$9="Ja",4,0)),C38,"Niet")&amp;(G38&amp;H38&amp;I38&amp;J38&amp;IF('Basisgegevens+Uitleg'!$C$6="Ja",L38&amp;M38&amp;N38&amp;O38,"")&amp;IF('Basisgegevens+Uitleg'!$C$7="Ja",Q38&amp;R38&amp;S38&amp;T38,"")&amp;IF('Basisgegevens+Uitleg'!$C$8="Ja",V38&amp;W38&amp;X38&amp;Y38,"")&amp;IF('Basisgegevens+Uitleg'!$C$9="Ja",AA38&amp;AB38&amp;AC38&amp;AD38,"")),1))=TRUE,"","V ")&amp;IF(ISERROR(SEARCH("M",IF(IF('Basisgegevens+Uitleg'!$C$5="Ja",LEN(G38&amp;H38&amp;I38&amp;J38),0)+IF('Basisgegevens+Uitleg'!$C$6="Ja",LEN(L38&amp;M38&amp;N38&amp;O38),0)+IF('Basisgegevens+Uitleg'!$C$7="Ja",LEN(Q38&amp;R38&amp;S38&amp;T38),0)+IF('Basisgegevens+Uitleg'!$C$8="Ja",LEN(V38&amp;W38&amp;X38&amp;Y38),0)+IF('Basisgegevens+Uitleg'!$C$9="Ja",LEN(AA38&amp;AB38&amp;AC38&amp;AD38),0)&lt;(4+IF('Basisgegevens+Uitleg'!$C$6="Ja",4,0)+IF('Basisgegevens+Uitleg'!$C$7="Ja",4,0)+IF('Basisgegevens+Uitleg'!$C$8="Ja",4,0)+IF('Basisgegevens+Uitleg'!$C$9="Ja",4,0)),C38,"Niet")&amp;(G38&amp;H38&amp;I38&amp;J38&amp;IF('Basisgegevens+Uitleg'!$C$6="Ja",L38&amp;M38&amp;N38&amp;O38,"")&amp;IF('Basisgegevens+Uitleg'!$C$7="Ja",Q38&amp;R38&amp;S38&amp;T38,"")&amp;IF('Basisgegevens+Uitleg'!$C$8="Ja",V38&amp;W38&amp;X38&amp;Y38,"")&amp;IF('Basisgegevens+Uitleg'!$C$9="Ja",AA38&amp;AB38&amp;AC38&amp;AD38,"")),1))=TRUE,"","M ")&amp;IF(ISERROR(SEARCH("A",IF(IF('Basisgegevens+Uitleg'!$C$5="Ja",LEN(G38&amp;H38&amp;I38&amp;J38),0)+IF('Basisgegevens+Uitleg'!$C$6="Ja",LEN(L38&amp;M38&amp;N38&amp;O38),0)+IF('Basisgegevens+Uitleg'!$C$7="Ja",LEN(Q38&amp;R38&amp;S38&amp;T38),0)+IF('Basisgegevens+Uitleg'!$C$8="Ja",LEN(V38&amp;W38&amp;X38&amp;Y38),0)+IF('Basisgegevens+Uitleg'!$C$9="Ja",LEN(AA38&amp;AB38&amp;AC38&amp;AD38),0)&lt;(4+IF('Basisgegevens+Uitleg'!$C$6="Ja",4,0)+IF('Basisgegevens+Uitleg'!$C$7="Ja",4,0)+IF('Basisgegevens+Uitleg'!$C$8="Ja",4,0)+IF('Basisgegevens+Uitleg'!$C$9="Ja",4,0)),C38,"Niet")&amp;(G38&amp;H38&amp;I38&amp;J38&amp;IF('Basisgegevens+Uitleg'!$C$6="Ja",L38&amp;M38&amp;N38&amp;O38,"")&amp;IF('Basisgegevens+Uitleg'!$C$7="Ja",Q38&amp;R38&amp;S38&amp;T38,"")&amp;IF('Basisgegevens+Uitleg'!$C$8="Ja",V38&amp;W38&amp;X38&amp;Y38,"")&amp;IF('Basisgegevens+Uitleg'!$C$9="Ja",AA38&amp;AB38&amp;AC38&amp;AD38,"")),1))=TRUE,"","A")))</f>
        <v>M</v>
      </c>
      <c r="E38" s="110" t="str">
        <f t="shared" si="2"/>
        <v>Maandag</v>
      </c>
      <c r="F38" s="138">
        <f>IF(ROW(E38)-5&lt;='Basisgegevens+Uitleg'!$C$2,F37+1,"--")</f>
        <v>45355</v>
      </c>
      <c r="G38" s="86"/>
      <c r="H38" s="82"/>
      <c r="I38" s="82"/>
      <c r="J38" s="87"/>
      <c r="K38" s="9"/>
      <c r="L38" s="86"/>
      <c r="M38" s="82"/>
      <c r="N38" s="82"/>
      <c r="O38" s="87"/>
      <c r="P38" s="9"/>
      <c r="Q38" s="86"/>
      <c r="R38" s="82"/>
      <c r="S38" s="82"/>
      <c r="T38" s="87"/>
      <c r="U38" s="9"/>
      <c r="V38" s="86"/>
      <c r="W38" s="82"/>
      <c r="X38" s="82"/>
      <c r="Y38" s="87"/>
      <c r="Z38" s="9"/>
      <c r="AA38" s="86"/>
      <c r="AB38" s="82"/>
      <c r="AC38" s="82"/>
      <c r="AD38" s="87"/>
      <c r="AE38" s="9"/>
      <c r="AF38" s="108"/>
      <c r="AG38" s="18" t="str">
        <f>IF(ISERROR(VLOOKUP($F38,'Speciale dagen&amp;Activiteiten'!$A$3:$A$100,1,FALSE))=TRUE,"",VLOOKUP($F38,'Speciale dagen&amp;Activiteiten'!$A$3:$B$100,2,FALSE))</f>
        <v/>
      </c>
      <c r="AH38" s="14" t="str">
        <f>IF(ISERROR(VLOOKUP(CONCATENATE(DAY($F38),"-",MONTH($F38)),Verjaardagen!$C$2:$C$101,1,FALSE))=TRUE,"",VLOOKUP(CONCATENATE(DAY($F38),"-",MONTH($F38)),Verjaardagen!$C$2:$E$101,3,FALSE))</f>
        <v/>
      </c>
      <c r="AI38" s="15" t="str">
        <f>IF(ISERROR(VLOOKUP(F38,'School(vakanties)&amp;Activiteiten'!A$4:A$102,1,FALSE)=TRUE),IF(ISERROR(VLOOKUP(F38,'School(vakanties)&amp;Activiteiten'!B$4:B$102,1,FALSE)=TRUE),IF(AJ38&gt;0,AI37,""),VLOOKUP(F38,'School(vakanties)&amp;Activiteiten'!B$4:C$102,2,FALSE)),VLOOKUP(F38,'School(vakanties)&amp;Activiteiten'!A$4:C$102,3,FALSE))</f>
        <v/>
      </c>
      <c r="AJ38" s="16">
        <f>IF(ISERROR(VLOOKUP(F38,'School(vakanties)&amp;Activiteiten'!A$4:A$102,1,FALSE)=TRUE),IF(AND(AJ37&gt;0,AJ37&lt;999),AJ37-1,0),VLOOKUP(F38,'School(vakanties)&amp;Activiteiten'!A$4:D$102,4,FALSE))</f>
        <v>0</v>
      </c>
    </row>
    <row r="39" spans="1:36" x14ac:dyDescent="0.25">
      <c r="A39" s="180" t="str">
        <f t="shared" si="0"/>
        <v>--</v>
      </c>
      <c r="B39" s="110">
        <f t="shared" si="1"/>
        <v>10</v>
      </c>
      <c r="C39" s="179" t="str">
        <f>IF(F39="--","--",IF(ISEVEN(B39)=TRUE,SUBSTITUTE(LEFT(VLOOKUP(E39,'Basisgegevens+Uitleg'!$B$19:$D$25,3,),1),0,"--"),SUBSTITUTE(LEFT(VLOOKUP(E39,'Basisgegevens+Uitleg'!$B$19:$C$25,2,),1),0,"--")))</f>
        <v>V</v>
      </c>
      <c r="D39" s="179" t="str">
        <f>IF(F39="--","--",TRIM(IF(ISERROR(SEARCH("V",IF(IF('Basisgegevens+Uitleg'!$C$5="Ja",LEN(G39&amp;H39&amp;I39&amp;J39),0)+IF('Basisgegevens+Uitleg'!$C$6="Ja",LEN(L39&amp;M39&amp;N39&amp;O39),0)+IF('Basisgegevens+Uitleg'!$C$7="Ja",LEN(Q39&amp;R39&amp;S39&amp;T39),0)+IF('Basisgegevens+Uitleg'!$C$8="Ja",LEN(V39&amp;W39&amp;X39&amp;Y39),0)+IF('Basisgegevens+Uitleg'!$C$9="Ja",LEN(AA39&amp;AB39&amp;AC39&amp;AD39),0)&lt;(4+IF('Basisgegevens+Uitleg'!$C$6="Ja",4,0)+IF('Basisgegevens+Uitleg'!$C$7="Ja",4,0)+IF('Basisgegevens+Uitleg'!$C$8="Ja",4,0)+IF('Basisgegevens+Uitleg'!$C$9="Ja",4,0)),C39,"Niet")&amp;(G39&amp;H39&amp;I39&amp;J39&amp;IF('Basisgegevens+Uitleg'!$C$6="Ja",L39&amp;M39&amp;N39&amp;O39,"")&amp;IF('Basisgegevens+Uitleg'!$C$7="Ja",Q39&amp;R39&amp;S39&amp;T39,"")&amp;IF('Basisgegevens+Uitleg'!$C$8="Ja",V39&amp;W39&amp;X39&amp;Y39,"")&amp;IF('Basisgegevens+Uitleg'!$C$9="Ja",AA39&amp;AB39&amp;AC39&amp;AD39,"")),1))=TRUE,"","V ")&amp;IF(ISERROR(SEARCH("M",IF(IF('Basisgegevens+Uitleg'!$C$5="Ja",LEN(G39&amp;H39&amp;I39&amp;J39),0)+IF('Basisgegevens+Uitleg'!$C$6="Ja",LEN(L39&amp;M39&amp;N39&amp;O39),0)+IF('Basisgegevens+Uitleg'!$C$7="Ja",LEN(Q39&amp;R39&amp;S39&amp;T39),0)+IF('Basisgegevens+Uitleg'!$C$8="Ja",LEN(V39&amp;W39&amp;X39&amp;Y39),0)+IF('Basisgegevens+Uitleg'!$C$9="Ja",LEN(AA39&amp;AB39&amp;AC39&amp;AD39),0)&lt;(4+IF('Basisgegevens+Uitleg'!$C$6="Ja",4,0)+IF('Basisgegevens+Uitleg'!$C$7="Ja",4,0)+IF('Basisgegevens+Uitleg'!$C$8="Ja",4,0)+IF('Basisgegevens+Uitleg'!$C$9="Ja",4,0)),C39,"Niet")&amp;(G39&amp;H39&amp;I39&amp;J39&amp;IF('Basisgegevens+Uitleg'!$C$6="Ja",L39&amp;M39&amp;N39&amp;O39,"")&amp;IF('Basisgegevens+Uitleg'!$C$7="Ja",Q39&amp;R39&amp;S39&amp;T39,"")&amp;IF('Basisgegevens+Uitleg'!$C$8="Ja",V39&amp;W39&amp;X39&amp;Y39,"")&amp;IF('Basisgegevens+Uitleg'!$C$9="Ja",AA39&amp;AB39&amp;AC39&amp;AD39,"")),1))=TRUE,"","M ")&amp;IF(ISERROR(SEARCH("A",IF(IF('Basisgegevens+Uitleg'!$C$5="Ja",LEN(G39&amp;H39&amp;I39&amp;J39),0)+IF('Basisgegevens+Uitleg'!$C$6="Ja",LEN(L39&amp;M39&amp;N39&amp;O39),0)+IF('Basisgegevens+Uitleg'!$C$7="Ja",LEN(Q39&amp;R39&amp;S39&amp;T39),0)+IF('Basisgegevens+Uitleg'!$C$8="Ja",LEN(V39&amp;W39&amp;X39&amp;Y39),0)+IF('Basisgegevens+Uitleg'!$C$9="Ja",LEN(AA39&amp;AB39&amp;AC39&amp;AD39),0)&lt;(4+IF('Basisgegevens+Uitleg'!$C$6="Ja",4,0)+IF('Basisgegevens+Uitleg'!$C$7="Ja",4,0)+IF('Basisgegevens+Uitleg'!$C$8="Ja",4,0)+IF('Basisgegevens+Uitleg'!$C$9="Ja",4,0)),C39,"Niet")&amp;(G39&amp;H39&amp;I39&amp;J39&amp;IF('Basisgegevens+Uitleg'!$C$6="Ja",L39&amp;M39&amp;N39&amp;O39,"")&amp;IF('Basisgegevens+Uitleg'!$C$7="Ja",Q39&amp;R39&amp;S39&amp;T39,"")&amp;IF('Basisgegevens+Uitleg'!$C$8="Ja",V39&amp;W39&amp;X39&amp;Y39,"")&amp;IF('Basisgegevens+Uitleg'!$C$9="Ja",AA39&amp;AB39&amp;AC39&amp;AD39,"")),1))=TRUE,"","A")))</f>
        <v>V</v>
      </c>
      <c r="E39" s="110" t="str">
        <f t="shared" si="2"/>
        <v>Dinsdag</v>
      </c>
      <c r="F39" s="138">
        <f>IF(ROW(E39)-5&lt;='Basisgegevens+Uitleg'!$C$2,F38+1,"--")</f>
        <v>45356</v>
      </c>
      <c r="G39" s="86"/>
      <c r="H39" s="82"/>
      <c r="I39" s="82"/>
      <c r="J39" s="87"/>
      <c r="K39" s="9"/>
      <c r="L39" s="86"/>
      <c r="M39" s="82"/>
      <c r="N39" s="82"/>
      <c r="O39" s="87"/>
      <c r="P39" s="9"/>
      <c r="Q39" s="86"/>
      <c r="R39" s="82"/>
      <c r="S39" s="82"/>
      <c r="T39" s="87"/>
      <c r="U39" s="9"/>
      <c r="V39" s="86"/>
      <c r="W39" s="82"/>
      <c r="X39" s="82"/>
      <c r="Y39" s="87"/>
      <c r="Z39" s="9"/>
      <c r="AA39" s="86"/>
      <c r="AB39" s="82"/>
      <c r="AC39" s="82"/>
      <c r="AD39" s="87"/>
      <c r="AE39" s="9"/>
      <c r="AF39" s="108"/>
      <c r="AG39" s="18" t="str">
        <f>IF(ISERROR(VLOOKUP($F39,'Speciale dagen&amp;Activiteiten'!$A$3:$A$100,1,FALSE))=TRUE,"",VLOOKUP($F39,'Speciale dagen&amp;Activiteiten'!$A$3:$B$100,2,FALSE))</f>
        <v/>
      </c>
      <c r="AH39" s="14" t="str">
        <f>IF(ISERROR(VLOOKUP(CONCATENATE(DAY($F39),"-",MONTH($F39)),Verjaardagen!$C$2:$C$101,1,FALSE))=TRUE,"",VLOOKUP(CONCATENATE(DAY($F39),"-",MONTH($F39)),Verjaardagen!$C$2:$E$101,3,FALSE))</f>
        <v/>
      </c>
      <c r="AI39" s="15" t="str">
        <f>IF(ISERROR(VLOOKUP(F39,'School(vakanties)&amp;Activiteiten'!A$4:A$102,1,FALSE)=TRUE),IF(ISERROR(VLOOKUP(F39,'School(vakanties)&amp;Activiteiten'!B$4:B$102,1,FALSE)=TRUE),IF(AJ39&gt;0,AI38,""),VLOOKUP(F39,'School(vakanties)&amp;Activiteiten'!B$4:C$102,2,FALSE)),VLOOKUP(F39,'School(vakanties)&amp;Activiteiten'!A$4:C$102,3,FALSE))</f>
        <v/>
      </c>
      <c r="AJ39" s="16">
        <f>IF(ISERROR(VLOOKUP(F39,'School(vakanties)&amp;Activiteiten'!A$4:A$102,1,FALSE)=TRUE),IF(AND(AJ38&gt;0,AJ38&lt;999),AJ38-1,0),VLOOKUP(F39,'School(vakanties)&amp;Activiteiten'!A$4:D$102,4,FALSE))</f>
        <v>0</v>
      </c>
    </row>
    <row r="40" spans="1:36" x14ac:dyDescent="0.25">
      <c r="A40" s="180" t="str">
        <f t="shared" si="0"/>
        <v>--</v>
      </c>
      <c r="B40" s="110">
        <f t="shared" si="1"/>
        <v>10</v>
      </c>
      <c r="C40" s="179" t="str">
        <f>IF(F40="--","--",IF(ISEVEN(B40)=TRUE,SUBSTITUTE(LEFT(VLOOKUP(E40,'Basisgegevens+Uitleg'!$B$19:$D$25,3,),1),0,"--"),SUBSTITUTE(LEFT(VLOOKUP(E40,'Basisgegevens+Uitleg'!$B$19:$C$25,2,),1),0,"--")))</f>
        <v>V</v>
      </c>
      <c r="D40" s="179" t="str">
        <f>IF(F40="--","--",TRIM(IF(ISERROR(SEARCH("V",IF(IF('Basisgegevens+Uitleg'!$C$5="Ja",LEN(G40&amp;H40&amp;I40&amp;J40),0)+IF('Basisgegevens+Uitleg'!$C$6="Ja",LEN(L40&amp;M40&amp;N40&amp;O40),0)+IF('Basisgegevens+Uitleg'!$C$7="Ja",LEN(Q40&amp;R40&amp;S40&amp;T40),0)+IF('Basisgegevens+Uitleg'!$C$8="Ja",LEN(V40&amp;W40&amp;X40&amp;Y40),0)+IF('Basisgegevens+Uitleg'!$C$9="Ja",LEN(AA40&amp;AB40&amp;AC40&amp;AD40),0)&lt;(4+IF('Basisgegevens+Uitleg'!$C$6="Ja",4,0)+IF('Basisgegevens+Uitleg'!$C$7="Ja",4,0)+IF('Basisgegevens+Uitleg'!$C$8="Ja",4,0)+IF('Basisgegevens+Uitleg'!$C$9="Ja",4,0)),C40,"Niet")&amp;(G40&amp;H40&amp;I40&amp;J40&amp;IF('Basisgegevens+Uitleg'!$C$6="Ja",L40&amp;M40&amp;N40&amp;O40,"")&amp;IF('Basisgegevens+Uitleg'!$C$7="Ja",Q40&amp;R40&amp;S40&amp;T40,"")&amp;IF('Basisgegevens+Uitleg'!$C$8="Ja",V40&amp;W40&amp;X40&amp;Y40,"")&amp;IF('Basisgegevens+Uitleg'!$C$9="Ja",AA40&amp;AB40&amp;AC40&amp;AD40,"")),1))=TRUE,"","V ")&amp;IF(ISERROR(SEARCH("M",IF(IF('Basisgegevens+Uitleg'!$C$5="Ja",LEN(G40&amp;H40&amp;I40&amp;J40),0)+IF('Basisgegevens+Uitleg'!$C$6="Ja",LEN(L40&amp;M40&amp;N40&amp;O40),0)+IF('Basisgegevens+Uitleg'!$C$7="Ja",LEN(Q40&amp;R40&amp;S40&amp;T40),0)+IF('Basisgegevens+Uitleg'!$C$8="Ja",LEN(V40&amp;W40&amp;X40&amp;Y40),0)+IF('Basisgegevens+Uitleg'!$C$9="Ja",LEN(AA40&amp;AB40&amp;AC40&amp;AD40),0)&lt;(4+IF('Basisgegevens+Uitleg'!$C$6="Ja",4,0)+IF('Basisgegevens+Uitleg'!$C$7="Ja",4,0)+IF('Basisgegevens+Uitleg'!$C$8="Ja",4,0)+IF('Basisgegevens+Uitleg'!$C$9="Ja",4,0)),C40,"Niet")&amp;(G40&amp;H40&amp;I40&amp;J40&amp;IF('Basisgegevens+Uitleg'!$C$6="Ja",L40&amp;M40&amp;N40&amp;O40,"")&amp;IF('Basisgegevens+Uitleg'!$C$7="Ja",Q40&amp;R40&amp;S40&amp;T40,"")&amp;IF('Basisgegevens+Uitleg'!$C$8="Ja",V40&amp;W40&amp;X40&amp;Y40,"")&amp;IF('Basisgegevens+Uitleg'!$C$9="Ja",AA40&amp;AB40&amp;AC40&amp;AD40,"")),1))=TRUE,"","M ")&amp;IF(ISERROR(SEARCH("A",IF(IF('Basisgegevens+Uitleg'!$C$5="Ja",LEN(G40&amp;H40&amp;I40&amp;J40),0)+IF('Basisgegevens+Uitleg'!$C$6="Ja",LEN(L40&amp;M40&amp;N40&amp;O40),0)+IF('Basisgegevens+Uitleg'!$C$7="Ja",LEN(Q40&amp;R40&amp;S40&amp;T40),0)+IF('Basisgegevens+Uitleg'!$C$8="Ja",LEN(V40&amp;W40&amp;X40&amp;Y40),0)+IF('Basisgegevens+Uitleg'!$C$9="Ja",LEN(AA40&amp;AB40&amp;AC40&amp;AD40),0)&lt;(4+IF('Basisgegevens+Uitleg'!$C$6="Ja",4,0)+IF('Basisgegevens+Uitleg'!$C$7="Ja",4,0)+IF('Basisgegevens+Uitleg'!$C$8="Ja",4,0)+IF('Basisgegevens+Uitleg'!$C$9="Ja",4,0)),C40,"Niet")&amp;(G40&amp;H40&amp;I40&amp;J40&amp;IF('Basisgegevens+Uitleg'!$C$6="Ja",L40&amp;M40&amp;N40&amp;O40,"")&amp;IF('Basisgegevens+Uitleg'!$C$7="Ja",Q40&amp;R40&amp;S40&amp;T40,"")&amp;IF('Basisgegevens+Uitleg'!$C$8="Ja",V40&amp;W40&amp;X40&amp;Y40,"")&amp;IF('Basisgegevens+Uitleg'!$C$9="Ja",AA40&amp;AB40&amp;AC40&amp;AD40,"")),1))=TRUE,"","A")))</f>
        <v>V</v>
      </c>
      <c r="E40" s="110" t="str">
        <f t="shared" si="2"/>
        <v>Woensdag</v>
      </c>
      <c r="F40" s="138">
        <f>IF(ROW(E40)-5&lt;='Basisgegevens+Uitleg'!$C$2,F39+1,"--")</f>
        <v>45357</v>
      </c>
      <c r="G40" s="86"/>
      <c r="H40" s="82"/>
      <c r="I40" s="82"/>
      <c r="J40" s="87"/>
      <c r="K40" s="9"/>
      <c r="L40" s="86"/>
      <c r="M40" s="82"/>
      <c r="N40" s="82"/>
      <c r="O40" s="87"/>
      <c r="P40" s="9"/>
      <c r="Q40" s="86"/>
      <c r="R40" s="82"/>
      <c r="S40" s="82"/>
      <c r="T40" s="87"/>
      <c r="U40" s="9"/>
      <c r="V40" s="86"/>
      <c r="W40" s="82"/>
      <c r="X40" s="82"/>
      <c r="Y40" s="87"/>
      <c r="Z40" s="9"/>
      <c r="AA40" s="86"/>
      <c r="AB40" s="82"/>
      <c r="AC40" s="82"/>
      <c r="AD40" s="87"/>
      <c r="AE40" s="9"/>
      <c r="AF40" s="108"/>
      <c r="AG40" s="18" t="str">
        <f>IF(ISERROR(VLOOKUP($F40,'Speciale dagen&amp;Activiteiten'!$A$3:$A$100,1,FALSE))=TRUE,"",VLOOKUP($F40,'Speciale dagen&amp;Activiteiten'!$A$3:$B$100,2,FALSE))</f>
        <v/>
      </c>
      <c r="AH40" s="14" t="str">
        <f>IF(ISERROR(VLOOKUP(CONCATENATE(DAY($F40),"-",MONTH($F40)),Verjaardagen!$C$2:$C$101,1,FALSE))=TRUE,"",VLOOKUP(CONCATENATE(DAY($F40),"-",MONTH($F40)),Verjaardagen!$C$2:$E$101,3,FALSE))</f>
        <v/>
      </c>
      <c r="AI40" s="15" t="str">
        <f>IF(ISERROR(VLOOKUP(F40,'School(vakanties)&amp;Activiteiten'!A$4:A$102,1,FALSE)=TRUE),IF(ISERROR(VLOOKUP(F40,'School(vakanties)&amp;Activiteiten'!B$4:B$102,1,FALSE)=TRUE),IF(AJ40&gt;0,AI39,""),VLOOKUP(F40,'School(vakanties)&amp;Activiteiten'!B$4:C$102,2,FALSE)),VLOOKUP(F40,'School(vakanties)&amp;Activiteiten'!A$4:C$102,3,FALSE))</f>
        <v/>
      </c>
      <c r="AJ40" s="16">
        <f>IF(ISERROR(VLOOKUP(F40,'School(vakanties)&amp;Activiteiten'!A$4:A$102,1,FALSE)=TRUE),IF(AND(AJ39&gt;0,AJ39&lt;999),AJ39-1,0),VLOOKUP(F40,'School(vakanties)&amp;Activiteiten'!A$4:D$102,4,FALSE))</f>
        <v>0</v>
      </c>
    </row>
    <row r="41" spans="1:36" x14ac:dyDescent="0.25">
      <c r="A41" s="180" t="str">
        <f t="shared" si="0"/>
        <v>--</v>
      </c>
      <c r="B41" s="110">
        <f t="shared" si="1"/>
        <v>10</v>
      </c>
      <c r="C41" s="179" t="str">
        <f>IF(F41="--","--",IF(ISEVEN(B41)=TRUE,SUBSTITUTE(LEFT(VLOOKUP(E41,'Basisgegevens+Uitleg'!$B$19:$D$25,3,),1),0,"--"),SUBSTITUTE(LEFT(VLOOKUP(E41,'Basisgegevens+Uitleg'!$B$19:$C$25,2,),1),0,"--")))</f>
        <v>V</v>
      </c>
      <c r="D41" s="179" t="str">
        <f>IF(F41="--","--",TRIM(IF(ISERROR(SEARCH("V",IF(IF('Basisgegevens+Uitleg'!$C$5="Ja",LEN(G41&amp;H41&amp;I41&amp;J41),0)+IF('Basisgegevens+Uitleg'!$C$6="Ja",LEN(L41&amp;M41&amp;N41&amp;O41),0)+IF('Basisgegevens+Uitleg'!$C$7="Ja",LEN(Q41&amp;R41&amp;S41&amp;T41),0)+IF('Basisgegevens+Uitleg'!$C$8="Ja",LEN(V41&amp;W41&amp;X41&amp;Y41),0)+IF('Basisgegevens+Uitleg'!$C$9="Ja",LEN(AA41&amp;AB41&amp;AC41&amp;AD41),0)&lt;(4+IF('Basisgegevens+Uitleg'!$C$6="Ja",4,0)+IF('Basisgegevens+Uitleg'!$C$7="Ja",4,0)+IF('Basisgegevens+Uitleg'!$C$8="Ja",4,0)+IF('Basisgegevens+Uitleg'!$C$9="Ja",4,0)),C41,"Niet")&amp;(G41&amp;H41&amp;I41&amp;J41&amp;IF('Basisgegevens+Uitleg'!$C$6="Ja",L41&amp;M41&amp;N41&amp;O41,"")&amp;IF('Basisgegevens+Uitleg'!$C$7="Ja",Q41&amp;R41&amp;S41&amp;T41,"")&amp;IF('Basisgegevens+Uitleg'!$C$8="Ja",V41&amp;W41&amp;X41&amp;Y41,"")&amp;IF('Basisgegevens+Uitleg'!$C$9="Ja",AA41&amp;AB41&amp;AC41&amp;AD41,"")),1))=TRUE,"","V ")&amp;IF(ISERROR(SEARCH("M",IF(IF('Basisgegevens+Uitleg'!$C$5="Ja",LEN(G41&amp;H41&amp;I41&amp;J41),0)+IF('Basisgegevens+Uitleg'!$C$6="Ja",LEN(L41&amp;M41&amp;N41&amp;O41),0)+IF('Basisgegevens+Uitleg'!$C$7="Ja",LEN(Q41&amp;R41&amp;S41&amp;T41),0)+IF('Basisgegevens+Uitleg'!$C$8="Ja",LEN(V41&amp;W41&amp;X41&amp;Y41),0)+IF('Basisgegevens+Uitleg'!$C$9="Ja",LEN(AA41&amp;AB41&amp;AC41&amp;AD41),0)&lt;(4+IF('Basisgegevens+Uitleg'!$C$6="Ja",4,0)+IF('Basisgegevens+Uitleg'!$C$7="Ja",4,0)+IF('Basisgegevens+Uitleg'!$C$8="Ja",4,0)+IF('Basisgegevens+Uitleg'!$C$9="Ja",4,0)),C41,"Niet")&amp;(G41&amp;H41&amp;I41&amp;J41&amp;IF('Basisgegevens+Uitleg'!$C$6="Ja",L41&amp;M41&amp;N41&amp;O41,"")&amp;IF('Basisgegevens+Uitleg'!$C$7="Ja",Q41&amp;R41&amp;S41&amp;T41,"")&amp;IF('Basisgegevens+Uitleg'!$C$8="Ja",V41&amp;W41&amp;X41&amp;Y41,"")&amp;IF('Basisgegevens+Uitleg'!$C$9="Ja",AA41&amp;AB41&amp;AC41&amp;AD41,"")),1))=TRUE,"","M ")&amp;IF(ISERROR(SEARCH("A",IF(IF('Basisgegevens+Uitleg'!$C$5="Ja",LEN(G41&amp;H41&amp;I41&amp;J41),0)+IF('Basisgegevens+Uitleg'!$C$6="Ja",LEN(L41&amp;M41&amp;N41&amp;O41),0)+IF('Basisgegevens+Uitleg'!$C$7="Ja",LEN(Q41&amp;R41&amp;S41&amp;T41),0)+IF('Basisgegevens+Uitleg'!$C$8="Ja",LEN(V41&amp;W41&amp;X41&amp;Y41),0)+IF('Basisgegevens+Uitleg'!$C$9="Ja",LEN(AA41&amp;AB41&amp;AC41&amp;AD41),0)&lt;(4+IF('Basisgegevens+Uitleg'!$C$6="Ja",4,0)+IF('Basisgegevens+Uitleg'!$C$7="Ja",4,0)+IF('Basisgegevens+Uitleg'!$C$8="Ja",4,0)+IF('Basisgegevens+Uitleg'!$C$9="Ja",4,0)),C41,"Niet")&amp;(G41&amp;H41&amp;I41&amp;J41&amp;IF('Basisgegevens+Uitleg'!$C$6="Ja",L41&amp;M41&amp;N41&amp;O41,"")&amp;IF('Basisgegevens+Uitleg'!$C$7="Ja",Q41&amp;R41&amp;S41&amp;T41,"")&amp;IF('Basisgegevens+Uitleg'!$C$8="Ja",V41&amp;W41&amp;X41&amp;Y41,"")&amp;IF('Basisgegevens+Uitleg'!$C$9="Ja",AA41&amp;AB41&amp;AC41&amp;AD41,"")),1))=TRUE,"","A")))</f>
        <v>V</v>
      </c>
      <c r="E41" s="110" t="str">
        <f t="shared" si="2"/>
        <v>Donderdag</v>
      </c>
      <c r="F41" s="138">
        <f>IF(ROW(E41)-5&lt;='Basisgegevens+Uitleg'!$C$2,F40+1,"--")</f>
        <v>45358</v>
      </c>
      <c r="G41" s="86"/>
      <c r="H41" s="82"/>
      <c r="I41" s="82"/>
      <c r="J41" s="87"/>
      <c r="K41" s="9"/>
      <c r="L41" s="86"/>
      <c r="M41" s="82"/>
      <c r="N41" s="82"/>
      <c r="O41" s="87"/>
      <c r="P41" s="9"/>
      <c r="Q41" s="86"/>
      <c r="R41" s="82"/>
      <c r="S41" s="82"/>
      <c r="T41" s="87"/>
      <c r="U41" s="9"/>
      <c r="V41" s="86"/>
      <c r="W41" s="82"/>
      <c r="X41" s="82"/>
      <c r="Y41" s="87"/>
      <c r="Z41" s="9"/>
      <c r="AA41" s="86"/>
      <c r="AB41" s="82"/>
      <c r="AC41" s="82"/>
      <c r="AD41" s="87"/>
      <c r="AE41" s="9"/>
      <c r="AF41" s="108"/>
      <c r="AG41" s="18" t="str">
        <f>IF(ISERROR(VLOOKUP($F41,'Speciale dagen&amp;Activiteiten'!$A$3:$A$100,1,FALSE))=TRUE,"",VLOOKUP($F41,'Speciale dagen&amp;Activiteiten'!$A$3:$B$100,2,FALSE))</f>
        <v/>
      </c>
      <c r="AH41" s="14" t="str">
        <f>IF(ISERROR(VLOOKUP(CONCATENATE(DAY($F41),"-",MONTH($F41)),Verjaardagen!$C$2:$C$101,1,FALSE))=TRUE,"",VLOOKUP(CONCATENATE(DAY($F41),"-",MONTH($F41)),Verjaardagen!$C$2:$E$101,3,FALSE))</f>
        <v/>
      </c>
      <c r="AI41" s="15" t="str">
        <f>IF(ISERROR(VLOOKUP(F41,'School(vakanties)&amp;Activiteiten'!A$4:A$102,1,FALSE)=TRUE),IF(ISERROR(VLOOKUP(F41,'School(vakanties)&amp;Activiteiten'!B$4:B$102,1,FALSE)=TRUE),IF(AJ41&gt;0,AI40,""),VLOOKUP(F41,'School(vakanties)&amp;Activiteiten'!B$4:C$102,2,FALSE)),VLOOKUP(F41,'School(vakanties)&amp;Activiteiten'!A$4:C$102,3,FALSE))</f>
        <v/>
      </c>
      <c r="AJ41" s="16">
        <f>IF(ISERROR(VLOOKUP(F41,'School(vakanties)&amp;Activiteiten'!A$4:A$102,1,FALSE)=TRUE),IF(AND(AJ40&gt;0,AJ40&lt;999),AJ40-1,0),VLOOKUP(F41,'School(vakanties)&amp;Activiteiten'!A$4:D$102,4,FALSE))</f>
        <v>0</v>
      </c>
    </row>
    <row r="42" spans="1:36" x14ac:dyDescent="0.25">
      <c r="A42" s="180" t="str">
        <f t="shared" si="0"/>
        <v>--</v>
      </c>
      <c r="B42" s="110">
        <f t="shared" si="1"/>
        <v>10</v>
      </c>
      <c r="C42" s="179" t="str">
        <f>IF(F42="--","--",IF(ISEVEN(B42)=TRUE,SUBSTITUTE(LEFT(VLOOKUP(E42,'Basisgegevens+Uitleg'!$B$19:$D$25,3,),1),0,"--"),SUBSTITUTE(LEFT(VLOOKUP(E42,'Basisgegevens+Uitleg'!$B$19:$C$25,2,),1),0,"--")))</f>
        <v>V</v>
      </c>
      <c r="D42" s="179" t="str">
        <f>IF(F42="--","--",TRIM(IF(ISERROR(SEARCH("V",IF(IF('Basisgegevens+Uitleg'!$C$5="Ja",LEN(G42&amp;H42&amp;I42&amp;J42),0)+IF('Basisgegevens+Uitleg'!$C$6="Ja",LEN(L42&amp;M42&amp;N42&amp;O42),0)+IF('Basisgegevens+Uitleg'!$C$7="Ja",LEN(Q42&amp;R42&amp;S42&amp;T42),0)+IF('Basisgegevens+Uitleg'!$C$8="Ja",LEN(V42&amp;W42&amp;X42&amp;Y42),0)+IF('Basisgegevens+Uitleg'!$C$9="Ja",LEN(AA42&amp;AB42&amp;AC42&amp;AD42),0)&lt;(4+IF('Basisgegevens+Uitleg'!$C$6="Ja",4,0)+IF('Basisgegevens+Uitleg'!$C$7="Ja",4,0)+IF('Basisgegevens+Uitleg'!$C$8="Ja",4,0)+IF('Basisgegevens+Uitleg'!$C$9="Ja",4,0)),C42,"Niet")&amp;(G42&amp;H42&amp;I42&amp;J42&amp;IF('Basisgegevens+Uitleg'!$C$6="Ja",L42&amp;M42&amp;N42&amp;O42,"")&amp;IF('Basisgegevens+Uitleg'!$C$7="Ja",Q42&amp;R42&amp;S42&amp;T42,"")&amp;IF('Basisgegevens+Uitleg'!$C$8="Ja",V42&amp;W42&amp;X42&amp;Y42,"")&amp;IF('Basisgegevens+Uitleg'!$C$9="Ja",AA42&amp;AB42&amp;AC42&amp;AD42,"")),1))=TRUE,"","V ")&amp;IF(ISERROR(SEARCH("M",IF(IF('Basisgegevens+Uitleg'!$C$5="Ja",LEN(G42&amp;H42&amp;I42&amp;J42),0)+IF('Basisgegevens+Uitleg'!$C$6="Ja",LEN(L42&amp;M42&amp;N42&amp;O42),0)+IF('Basisgegevens+Uitleg'!$C$7="Ja",LEN(Q42&amp;R42&amp;S42&amp;T42),0)+IF('Basisgegevens+Uitleg'!$C$8="Ja",LEN(V42&amp;W42&amp;X42&amp;Y42),0)+IF('Basisgegevens+Uitleg'!$C$9="Ja",LEN(AA42&amp;AB42&amp;AC42&amp;AD42),0)&lt;(4+IF('Basisgegevens+Uitleg'!$C$6="Ja",4,0)+IF('Basisgegevens+Uitleg'!$C$7="Ja",4,0)+IF('Basisgegevens+Uitleg'!$C$8="Ja",4,0)+IF('Basisgegevens+Uitleg'!$C$9="Ja",4,0)),C42,"Niet")&amp;(G42&amp;H42&amp;I42&amp;J42&amp;IF('Basisgegevens+Uitleg'!$C$6="Ja",L42&amp;M42&amp;N42&amp;O42,"")&amp;IF('Basisgegevens+Uitleg'!$C$7="Ja",Q42&amp;R42&amp;S42&amp;T42,"")&amp;IF('Basisgegevens+Uitleg'!$C$8="Ja",V42&amp;W42&amp;X42&amp;Y42,"")&amp;IF('Basisgegevens+Uitleg'!$C$9="Ja",AA42&amp;AB42&amp;AC42&amp;AD42,"")),1))=TRUE,"","M ")&amp;IF(ISERROR(SEARCH("A",IF(IF('Basisgegevens+Uitleg'!$C$5="Ja",LEN(G42&amp;H42&amp;I42&amp;J42),0)+IF('Basisgegevens+Uitleg'!$C$6="Ja",LEN(L42&amp;M42&amp;N42&amp;O42),0)+IF('Basisgegevens+Uitleg'!$C$7="Ja",LEN(Q42&amp;R42&amp;S42&amp;T42),0)+IF('Basisgegevens+Uitleg'!$C$8="Ja",LEN(V42&amp;W42&amp;X42&amp;Y42),0)+IF('Basisgegevens+Uitleg'!$C$9="Ja",LEN(AA42&amp;AB42&amp;AC42&amp;AD42),0)&lt;(4+IF('Basisgegevens+Uitleg'!$C$6="Ja",4,0)+IF('Basisgegevens+Uitleg'!$C$7="Ja",4,0)+IF('Basisgegevens+Uitleg'!$C$8="Ja",4,0)+IF('Basisgegevens+Uitleg'!$C$9="Ja",4,0)),C42,"Niet")&amp;(G42&amp;H42&amp;I42&amp;J42&amp;IF('Basisgegevens+Uitleg'!$C$6="Ja",L42&amp;M42&amp;N42&amp;O42,"")&amp;IF('Basisgegevens+Uitleg'!$C$7="Ja",Q42&amp;R42&amp;S42&amp;T42,"")&amp;IF('Basisgegevens+Uitleg'!$C$8="Ja",V42&amp;W42&amp;X42&amp;Y42,"")&amp;IF('Basisgegevens+Uitleg'!$C$9="Ja",AA42&amp;AB42&amp;AC42&amp;AD42,"")),1))=TRUE,"","A")))</f>
        <v>V</v>
      </c>
      <c r="E42" s="110" t="str">
        <f t="shared" si="2"/>
        <v>Vrijdag</v>
      </c>
      <c r="F42" s="138">
        <f>IF(ROW(E42)-5&lt;='Basisgegevens+Uitleg'!$C$2,F41+1,"--")</f>
        <v>45359</v>
      </c>
      <c r="G42" s="86"/>
      <c r="H42" s="82"/>
      <c r="I42" s="82"/>
      <c r="J42" s="87"/>
      <c r="K42" s="9"/>
      <c r="L42" s="86"/>
      <c r="M42" s="82"/>
      <c r="N42" s="82"/>
      <c r="O42" s="87"/>
      <c r="P42" s="9"/>
      <c r="Q42" s="86"/>
      <c r="R42" s="82"/>
      <c r="S42" s="82"/>
      <c r="T42" s="87"/>
      <c r="U42" s="9"/>
      <c r="V42" s="86"/>
      <c r="W42" s="82"/>
      <c r="X42" s="82"/>
      <c r="Y42" s="87"/>
      <c r="Z42" s="9"/>
      <c r="AA42" s="86"/>
      <c r="AB42" s="82"/>
      <c r="AC42" s="82"/>
      <c r="AD42" s="87"/>
      <c r="AE42" s="9"/>
      <c r="AF42" s="108"/>
      <c r="AG42" s="18" t="str">
        <f>IF(ISERROR(VLOOKUP($F42,'Speciale dagen&amp;Activiteiten'!$A$3:$A$100,1,FALSE))=TRUE,"",VLOOKUP($F42,'Speciale dagen&amp;Activiteiten'!$A$3:$B$100,2,FALSE))</f>
        <v/>
      </c>
      <c r="AH42" s="14" t="str">
        <f>IF(ISERROR(VLOOKUP(CONCATENATE(DAY($F42),"-",MONTH($F42)),Verjaardagen!$C$2:$C$101,1,FALSE))=TRUE,"",VLOOKUP(CONCATENATE(DAY($F42),"-",MONTH($F42)),Verjaardagen!$C$2:$E$101,3,FALSE))</f>
        <v/>
      </c>
      <c r="AI42" s="15" t="str">
        <f>IF(ISERROR(VLOOKUP(F42,'School(vakanties)&amp;Activiteiten'!A$4:A$102,1,FALSE)=TRUE),IF(ISERROR(VLOOKUP(F42,'School(vakanties)&amp;Activiteiten'!B$4:B$102,1,FALSE)=TRUE),IF(AJ42&gt;0,AI41,""),VLOOKUP(F42,'School(vakanties)&amp;Activiteiten'!B$4:C$102,2,FALSE)),VLOOKUP(F42,'School(vakanties)&amp;Activiteiten'!A$4:C$102,3,FALSE))</f>
        <v/>
      </c>
      <c r="AJ42" s="16">
        <f>IF(ISERROR(VLOOKUP(F42,'School(vakanties)&amp;Activiteiten'!A$4:A$102,1,FALSE)=TRUE),IF(AND(AJ41&gt;0,AJ41&lt;999),AJ41-1,0),VLOOKUP(F42,'School(vakanties)&amp;Activiteiten'!A$4:D$102,4,FALSE))</f>
        <v>0</v>
      </c>
    </row>
    <row r="43" spans="1:36" x14ac:dyDescent="0.25">
      <c r="A43" s="180" t="str">
        <f t="shared" si="0"/>
        <v>--</v>
      </c>
      <c r="B43" s="110">
        <f t="shared" si="1"/>
        <v>10</v>
      </c>
      <c r="C43" s="179" t="str">
        <f>IF(F43="--","--",IF(ISEVEN(B43)=TRUE,SUBSTITUTE(LEFT(VLOOKUP(E43,'Basisgegevens+Uitleg'!$B$19:$D$25,3,),1),0,"--"),SUBSTITUTE(LEFT(VLOOKUP(E43,'Basisgegevens+Uitleg'!$B$19:$C$25,2,),1),0,"--")))</f>
        <v>M</v>
      </c>
      <c r="D43" s="179" t="str">
        <f>IF(F43="--","--",TRIM(IF(ISERROR(SEARCH("V",IF(IF('Basisgegevens+Uitleg'!$C$5="Ja",LEN(G43&amp;H43&amp;I43&amp;J43),0)+IF('Basisgegevens+Uitleg'!$C$6="Ja",LEN(L43&amp;M43&amp;N43&amp;O43),0)+IF('Basisgegevens+Uitleg'!$C$7="Ja",LEN(Q43&amp;R43&amp;S43&amp;T43),0)+IF('Basisgegevens+Uitleg'!$C$8="Ja",LEN(V43&amp;W43&amp;X43&amp;Y43),0)+IF('Basisgegevens+Uitleg'!$C$9="Ja",LEN(AA43&amp;AB43&amp;AC43&amp;AD43),0)&lt;(4+IF('Basisgegevens+Uitleg'!$C$6="Ja",4,0)+IF('Basisgegevens+Uitleg'!$C$7="Ja",4,0)+IF('Basisgegevens+Uitleg'!$C$8="Ja",4,0)+IF('Basisgegevens+Uitleg'!$C$9="Ja",4,0)),C43,"Niet")&amp;(G43&amp;H43&amp;I43&amp;J43&amp;IF('Basisgegevens+Uitleg'!$C$6="Ja",L43&amp;M43&amp;N43&amp;O43,"")&amp;IF('Basisgegevens+Uitleg'!$C$7="Ja",Q43&amp;R43&amp;S43&amp;T43,"")&amp;IF('Basisgegevens+Uitleg'!$C$8="Ja",V43&amp;W43&amp;X43&amp;Y43,"")&amp;IF('Basisgegevens+Uitleg'!$C$9="Ja",AA43&amp;AB43&amp;AC43&amp;AD43,"")),1))=TRUE,"","V ")&amp;IF(ISERROR(SEARCH("M",IF(IF('Basisgegevens+Uitleg'!$C$5="Ja",LEN(G43&amp;H43&amp;I43&amp;J43),0)+IF('Basisgegevens+Uitleg'!$C$6="Ja",LEN(L43&amp;M43&amp;N43&amp;O43),0)+IF('Basisgegevens+Uitleg'!$C$7="Ja",LEN(Q43&amp;R43&amp;S43&amp;T43),0)+IF('Basisgegevens+Uitleg'!$C$8="Ja",LEN(V43&amp;W43&amp;X43&amp;Y43),0)+IF('Basisgegevens+Uitleg'!$C$9="Ja",LEN(AA43&amp;AB43&amp;AC43&amp;AD43),0)&lt;(4+IF('Basisgegevens+Uitleg'!$C$6="Ja",4,0)+IF('Basisgegevens+Uitleg'!$C$7="Ja",4,0)+IF('Basisgegevens+Uitleg'!$C$8="Ja",4,0)+IF('Basisgegevens+Uitleg'!$C$9="Ja",4,0)),C43,"Niet")&amp;(G43&amp;H43&amp;I43&amp;J43&amp;IF('Basisgegevens+Uitleg'!$C$6="Ja",L43&amp;M43&amp;N43&amp;O43,"")&amp;IF('Basisgegevens+Uitleg'!$C$7="Ja",Q43&amp;R43&amp;S43&amp;T43,"")&amp;IF('Basisgegevens+Uitleg'!$C$8="Ja",V43&amp;W43&amp;X43&amp;Y43,"")&amp;IF('Basisgegevens+Uitleg'!$C$9="Ja",AA43&amp;AB43&amp;AC43&amp;AD43,"")),1))=TRUE,"","M ")&amp;IF(ISERROR(SEARCH("A",IF(IF('Basisgegevens+Uitleg'!$C$5="Ja",LEN(G43&amp;H43&amp;I43&amp;J43),0)+IF('Basisgegevens+Uitleg'!$C$6="Ja",LEN(L43&amp;M43&amp;N43&amp;O43),0)+IF('Basisgegevens+Uitleg'!$C$7="Ja",LEN(Q43&amp;R43&amp;S43&amp;T43),0)+IF('Basisgegevens+Uitleg'!$C$8="Ja",LEN(V43&amp;W43&amp;X43&amp;Y43),0)+IF('Basisgegevens+Uitleg'!$C$9="Ja",LEN(AA43&amp;AB43&amp;AC43&amp;AD43),0)&lt;(4+IF('Basisgegevens+Uitleg'!$C$6="Ja",4,0)+IF('Basisgegevens+Uitleg'!$C$7="Ja",4,0)+IF('Basisgegevens+Uitleg'!$C$8="Ja",4,0)+IF('Basisgegevens+Uitleg'!$C$9="Ja",4,0)),C43,"Niet")&amp;(G43&amp;H43&amp;I43&amp;J43&amp;IF('Basisgegevens+Uitleg'!$C$6="Ja",L43&amp;M43&amp;N43&amp;O43,"")&amp;IF('Basisgegevens+Uitleg'!$C$7="Ja",Q43&amp;R43&amp;S43&amp;T43,"")&amp;IF('Basisgegevens+Uitleg'!$C$8="Ja",V43&amp;W43&amp;X43&amp;Y43,"")&amp;IF('Basisgegevens+Uitleg'!$C$9="Ja",AA43&amp;AB43&amp;AC43&amp;AD43,"")),1))=TRUE,"","A")))</f>
        <v>M</v>
      </c>
      <c r="E43" s="110" t="str">
        <f t="shared" si="2"/>
        <v>Zaterdag</v>
      </c>
      <c r="F43" s="138">
        <f>IF(ROW(E43)-5&lt;='Basisgegevens+Uitleg'!$C$2,F42+1,"--")</f>
        <v>45360</v>
      </c>
      <c r="G43" s="86"/>
      <c r="H43" s="82"/>
      <c r="I43" s="82"/>
      <c r="J43" s="87"/>
      <c r="K43" s="9"/>
      <c r="L43" s="86"/>
      <c r="M43" s="82"/>
      <c r="N43" s="82"/>
      <c r="O43" s="87"/>
      <c r="P43" s="9"/>
      <c r="Q43" s="86"/>
      <c r="R43" s="82"/>
      <c r="S43" s="82"/>
      <c r="T43" s="87"/>
      <c r="U43" s="9"/>
      <c r="V43" s="86"/>
      <c r="W43" s="82"/>
      <c r="X43" s="82"/>
      <c r="Y43" s="87"/>
      <c r="Z43" s="9"/>
      <c r="AA43" s="86"/>
      <c r="AB43" s="82"/>
      <c r="AC43" s="82"/>
      <c r="AD43" s="87"/>
      <c r="AE43" s="9"/>
      <c r="AF43" s="108"/>
      <c r="AG43" s="18" t="str">
        <f>IF(ISERROR(VLOOKUP($F43,'Speciale dagen&amp;Activiteiten'!$A$3:$A$100,1,FALSE))=TRUE,"",VLOOKUP($F43,'Speciale dagen&amp;Activiteiten'!$A$3:$B$100,2,FALSE))</f>
        <v/>
      </c>
      <c r="AH43" s="14" t="str">
        <f>IF(ISERROR(VLOOKUP(CONCATENATE(DAY($F43),"-",MONTH($F43)),Verjaardagen!$C$2:$C$101,1,FALSE))=TRUE,"",VLOOKUP(CONCATENATE(DAY($F43),"-",MONTH($F43)),Verjaardagen!$C$2:$E$101,3,FALSE))</f>
        <v/>
      </c>
      <c r="AI43" s="15" t="str">
        <f>IF(ISERROR(VLOOKUP(F43,'School(vakanties)&amp;Activiteiten'!A$4:A$102,1,FALSE)=TRUE),IF(ISERROR(VLOOKUP(F43,'School(vakanties)&amp;Activiteiten'!B$4:B$102,1,FALSE)=TRUE),IF(AJ43&gt;0,AI42,""),VLOOKUP(F43,'School(vakanties)&amp;Activiteiten'!B$4:C$102,2,FALSE)),VLOOKUP(F43,'School(vakanties)&amp;Activiteiten'!A$4:C$102,3,FALSE))</f>
        <v/>
      </c>
      <c r="AJ43" s="16">
        <f>IF(ISERROR(VLOOKUP(F43,'School(vakanties)&amp;Activiteiten'!A$4:A$102,1,FALSE)=TRUE),IF(AND(AJ42&gt;0,AJ42&lt;999),AJ42-1,0),VLOOKUP(F43,'School(vakanties)&amp;Activiteiten'!A$4:D$102,4,FALSE))</f>
        <v>0</v>
      </c>
    </row>
    <row r="44" spans="1:36" x14ac:dyDescent="0.25">
      <c r="A44" s="180" t="str">
        <f t="shared" si="0"/>
        <v>--</v>
      </c>
      <c r="B44" s="110">
        <f t="shared" si="1"/>
        <v>10</v>
      </c>
      <c r="C44" s="179" t="str">
        <f>IF(F44="--","--",IF(ISEVEN(B44)=TRUE,SUBSTITUTE(LEFT(VLOOKUP(E44,'Basisgegevens+Uitleg'!$B$19:$D$25,3,),1),0,"--"),SUBSTITUTE(LEFT(VLOOKUP(E44,'Basisgegevens+Uitleg'!$B$19:$C$25,2,),1),0,"--")))</f>
        <v>A</v>
      </c>
      <c r="D44" s="179" t="str">
        <f>IF(F44="--","--",TRIM(IF(ISERROR(SEARCH("V",IF(IF('Basisgegevens+Uitleg'!$C$5="Ja",LEN(G44&amp;H44&amp;I44&amp;J44),0)+IF('Basisgegevens+Uitleg'!$C$6="Ja",LEN(L44&amp;M44&amp;N44&amp;O44),0)+IF('Basisgegevens+Uitleg'!$C$7="Ja",LEN(Q44&amp;R44&amp;S44&amp;T44),0)+IF('Basisgegevens+Uitleg'!$C$8="Ja",LEN(V44&amp;W44&amp;X44&amp;Y44),0)+IF('Basisgegevens+Uitleg'!$C$9="Ja",LEN(AA44&amp;AB44&amp;AC44&amp;AD44),0)&lt;(4+IF('Basisgegevens+Uitleg'!$C$6="Ja",4,0)+IF('Basisgegevens+Uitleg'!$C$7="Ja",4,0)+IF('Basisgegevens+Uitleg'!$C$8="Ja",4,0)+IF('Basisgegevens+Uitleg'!$C$9="Ja",4,0)),C44,"Niet")&amp;(G44&amp;H44&amp;I44&amp;J44&amp;IF('Basisgegevens+Uitleg'!$C$6="Ja",L44&amp;M44&amp;N44&amp;O44,"")&amp;IF('Basisgegevens+Uitleg'!$C$7="Ja",Q44&amp;R44&amp;S44&amp;T44,"")&amp;IF('Basisgegevens+Uitleg'!$C$8="Ja",V44&amp;W44&amp;X44&amp;Y44,"")&amp;IF('Basisgegevens+Uitleg'!$C$9="Ja",AA44&amp;AB44&amp;AC44&amp;AD44,"")),1))=TRUE,"","V ")&amp;IF(ISERROR(SEARCH("M",IF(IF('Basisgegevens+Uitleg'!$C$5="Ja",LEN(G44&amp;H44&amp;I44&amp;J44),0)+IF('Basisgegevens+Uitleg'!$C$6="Ja",LEN(L44&amp;M44&amp;N44&amp;O44),0)+IF('Basisgegevens+Uitleg'!$C$7="Ja",LEN(Q44&amp;R44&amp;S44&amp;T44),0)+IF('Basisgegevens+Uitleg'!$C$8="Ja",LEN(V44&amp;W44&amp;X44&amp;Y44),0)+IF('Basisgegevens+Uitleg'!$C$9="Ja",LEN(AA44&amp;AB44&amp;AC44&amp;AD44),0)&lt;(4+IF('Basisgegevens+Uitleg'!$C$6="Ja",4,0)+IF('Basisgegevens+Uitleg'!$C$7="Ja",4,0)+IF('Basisgegevens+Uitleg'!$C$8="Ja",4,0)+IF('Basisgegevens+Uitleg'!$C$9="Ja",4,0)),C44,"Niet")&amp;(G44&amp;H44&amp;I44&amp;J44&amp;IF('Basisgegevens+Uitleg'!$C$6="Ja",L44&amp;M44&amp;N44&amp;O44,"")&amp;IF('Basisgegevens+Uitleg'!$C$7="Ja",Q44&amp;R44&amp;S44&amp;T44,"")&amp;IF('Basisgegevens+Uitleg'!$C$8="Ja",V44&amp;W44&amp;X44&amp;Y44,"")&amp;IF('Basisgegevens+Uitleg'!$C$9="Ja",AA44&amp;AB44&amp;AC44&amp;AD44,"")),1))=TRUE,"","M ")&amp;IF(ISERROR(SEARCH("A",IF(IF('Basisgegevens+Uitleg'!$C$5="Ja",LEN(G44&amp;H44&amp;I44&amp;J44),0)+IF('Basisgegevens+Uitleg'!$C$6="Ja",LEN(L44&amp;M44&amp;N44&amp;O44),0)+IF('Basisgegevens+Uitleg'!$C$7="Ja",LEN(Q44&amp;R44&amp;S44&amp;T44),0)+IF('Basisgegevens+Uitleg'!$C$8="Ja",LEN(V44&amp;W44&amp;X44&amp;Y44),0)+IF('Basisgegevens+Uitleg'!$C$9="Ja",LEN(AA44&amp;AB44&amp;AC44&amp;AD44),0)&lt;(4+IF('Basisgegevens+Uitleg'!$C$6="Ja",4,0)+IF('Basisgegevens+Uitleg'!$C$7="Ja",4,0)+IF('Basisgegevens+Uitleg'!$C$8="Ja",4,0)+IF('Basisgegevens+Uitleg'!$C$9="Ja",4,0)),C44,"Niet")&amp;(G44&amp;H44&amp;I44&amp;J44&amp;IF('Basisgegevens+Uitleg'!$C$6="Ja",L44&amp;M44&amp;N44&amp;O44,"")&amp;IF('Basisgegevens+Uitleg'!$C$7="Ja",Q44&amp;R44&amp;S44&amp;T44,"")&amp;IF('Basisgegevens+Uitleg'!$C$8="Ja",V44&amp;W44&amp;X44&amp;Y44,"")&amp;IF('Basisgegevens+Uitleg'!$C$9="Ja",AA44&amp;AB44&amp;AC44&amp;AD44,"")),1))=TRUE,"","A")))</f>
        <v>A</v>
      </c>
      <c r="E44" s="110" t="str">
        <f t="shared" si="2"/>
        <v>Zondag</v>
      </c>
      <c r="F44" s="138">
        <f>IF(ROW(E44)-5&lt;='Basisgegevens+Uitleg'!$C$2,F43+1,"--")</f>
        <v>45361</v>
      </c>
      <c r="G44" s="86"/>
      <c r="H44" s="82"/>
      <c r="I44" s="82"/>
      <c r="J44" s="87"/>
      <c r="K44" s="9"/>
      <c r="L44" s="86"/>
      <c r="M44" s="82"/>
      <c r="N44" s="82"/>
      <c r="O44" s="87"/>
      <c r="P44" s="9"/>
      <c r="Q44" s="86"/>
      <c r="R44" s="82"/>
      <c r="S44" s="82"/>
      <c r="T44" s="87"/>
      <c r="U44" s="9"/>
      <c r="V44" s="86"/>
      <c r="W44" s="82"/>
      <c r="X44" s="82"/>
      <c r="Y44" s="87"/>
      <c r="Z44" s="9"/>
      <c r="AA44" s="86"/>
      <c r="AB44" s="82"/>
      <c r="AC44" s="82"/>
      <c r="AD44" s="87"/>
      <c r="AE44" s="9"/>
      <c r="AF44" s="108"/>
      <c r="AG44" s="18" t="str">
        <f>IF(ISERROR(VLOOKUP($F44,'Speciale dagen&amp;Activiteiten'!$A$3:$A$100,1,FALSE))=TRUE,"",VLOOKUP($F44,'Speciale dagen&amp;Activiteiten'!$A$3:$B$100,2,FALSE))</f>
        <v/>
      </c>
      <c r="AH44" s="14" t="str">
        <f>IF(ISERROR(VLOOKUP(CONCATENATE(DAY($F44),"-",MONTH($F44)),Verjaardagen!$C$2:$C$101,1,FALSE))=TRUE,"",VLOOKUP(CONCATENATE(DAY($F44),"-",MONTH($F44)),Verjaardagen!$C$2:$E$101,3,FALSE))</f>
        <v/>
      </c>
      <c r="AI44" s="15" t="str">
        <f>IF(ISERROR(VLOOKUP(F44,'School(vakanties)&amp;Activiteiten'!A$4:A$102,1,FALSE)=TRUE),IF(ISERROR(VLOOKUP(F44,'School(vakanties)&amp;Activiteiten'!B$4:B$102,1,FALSE)=TRUE),IF(AJ44&gt;0,AI43,""),VLOOKUP(F44,'School(vakanties)&amp;Activiteiten'!B$4:C$102,2,FALSE)),VLOOKUP(F44,'School(vakanties)&amp;Activiteiten'!A$4:C$102,3,FALSE))</f>
        <v/>
      </c>
      <c r="AJ44" s="16">
        <f>IF(ISERROR(VLOOKUP(F44,'School(vakanties)&amp;Activiteiten'!A$4:A$102,1,FALSE)=TRUE),IF(AND(AJ43&gt;0,AJ43&lt;999),AJ43-1,0),VLOOKUP(F44,'School(vakanties)&amp;Activiteiten'!A$4:D$102,4,FALSE))</f>
        <v>0</v>
      </c>
    </row>
    <row r="45" spans="1:36" x14ac:dyDescent="0.25">
      <c r="A45" s="180" t="str">
        <f t="shared" si="0"/>
        <v>--</v>
      </c>
      <c r="B45" s="110">
        <f t="shared" si="1"/>
        <v>11</v>
      </c>
      <c r="C45" s="179" t="str">
        <f>IF(F45="--","--",IF(ISEVEN(B45)=TRUE,SUBSTITUTE(LEFT(VLOOKUP(E45,'Basisgegevens+Uitleg'!$B$19:$D$25,3,),1),0,"--"),SUBSTITUTE(LEFT(VLOOKUP(E45,'Basisgegevens+Uitleg'!$B$19:$C$25,2,),1),0,"--")))</f>
        <v>V</v>
      </c>
      <c r="D45" s="179" t="str">
        <f>IF(F45="--","--",TRIM(IF(ISERROR(SEARCH("V",IF(IF('Basisgegevens+Uitleg'!$C$5="Ja",LEN(G45&amp;H45&amp;I45&amp;J45),0)+IF('Basisgegevens+Uitleg'!$C$6="Ja",LEN(L45&amp;M45&amp;N45&amp;O45),0)+IF('Basisgegevens+Uitleg'!$C$7="Ja",LEN(Q45&amp;R45&amp;S45&amp;T45),0)+IF('Basisgegevens+Uitleg'!$C$8="Ja",LEN(V45&amp;W45&amp;X45&amp;Y45),0)+IF('Basisgegevens+Uitleg'!$C$9="Ja",LEN(AA45&amp;AB45&amp;AC45&amp;AD45),0)&lt;(4+IF('Basisgegevens+Uitleg'!$C$6="Ja",4,0)+IF('Basisgegevens+Uitleg'!$C$7="Ja",4,0)+IF('Basisgegevens+Uitleg'!$C$8="Ja",4,0)+IF('Basisgegevens+Uitleg'!$C$9="Ja",4,0)),C45,"Niet")&amp;(G45&amp;H45&amp;I45&amp;J45&amp;IF('Basisgegevens+Uitleg'!$C$6="Ja",L45&amp;M45&amp;N45&amp;O45,"")&amp;IF('Basisgegevens+Uitleg'!$C$7="Ja",Q45&amp;R45&amp;S45&amp;T45,"")&amp;IF('Basisgegevens+Uitleg'!$C$8="Ja",V45&amp;W45&amp;X45&amp;Y45,"")&amp;IF('Basisgegevens+Uitleg'!$C$9="Ja",AA45&amp;AB45&amp;AC45&amp;AD45,"")),1))=TRUE,"","V ")&amp;IF(ISERROR(SEARCH("M",IF(IF('Basisgegevens+Uitleg'!$C$5="Ja",LEN(G45&amp;H45&amp;I45&amp;J45),0)+IF('Basisgegevens+Uitleg'!$C$6="Ja",LEN(L45&amp;M45&amp;N45&amp;O45),0)+IF('Basisgegevens+Uitleg'!$C$7="Ja",LEN(Q45&amp;R45&amp;S45&amp;T45),0)+IF('Basisgegevens+Uitleg'!$C$8="Ja",LEN(V45&amp;W45&amp;X45&amp;Y45),0)+IF('Basisgegevens+Uitleg'!$C$9="Ja",LEN(AA45&amp;AB45&amp;AC45&amp;AD45),0)&lt;(4+IF('Basisgegevens+Uitleg'!$C$6="Ja",4,0)+IF('Basisgegevens+Uitleg'!$C$7="Ja",4,0)+IF('Basisgegevens+Uitleg'!$C$8="Ja",4,0)+IF('Basisgegevens+Uitleg'!$C$9="Ja",4,0)),C45,"Niet")&amp;(G45&amp;H45&amp;I45&amp;J45&amp;IF('Basisgegevens+Uitleg'!$C$6="Ja",L45&amp;M45&amp;N45&amp;O45,"")&amp;IF('Basisgegevens+Uitleg'!$C$7="Ja",Q45&amp;R45&amp;S45&amp;T45,"")&amp;IF('Basisgegevens+Uitleg'!$C$8="Ja",V45&amp;W45&amp;X45&amp;Y45,"")&amp;IF('Basisgegevens+Uitleg'!$C$9="Ja",AA45&amp;AB45&amp;AC45&amp;AD45,"")),1))=TRUE,"","M ")&amp;IF(ISERROR(SEARCH("A",IF(IF('Basisgegevens+Uitleg'!$C$5="Ja",LEN(G45&amp;H45&amp;I45&amp;J45),0)+IF('Basisgegevens+Uitleg'!$C$6="Ja",LEN(L45&amp;M45&amp;N45&amp;O45),0)+IF('Basisgegevens+Uitleg'!$C$7="Ja",LEN(Q45&amp;R45&amp;S45&amp;T45),0)+IF('Basisgegevens+Uitleg'!$C$8="Ja",LEN(V45&amp;W45&amp;X45&amp;Y45),0)+IF('Basisgegevens+Uitleg'!$C$9="Ja",LEN(AA45&amp;AB45&amp;AC45&amp;AD45),0)&lt;(4+IF('Basisgegevens+Uitleg'!$C$6="Ja",4,0)+IF('Basisgegevens+Uitleg'!$C$7="Ja",4,0)+IF('Basisgegevens+Uitleg'!$C$8="Ja",4,0)+IF('Basisgegevens+Uitleg'!$C$9="Ja",4,0)),C45,"Niet")&amp;(G45&amp;H45&amp;I45&amp;J45&amp;IF('Basisgegevens+Uitleg'!$C$6="Ja",L45&amp;M45&amp;N45&amp;O45,"")&amp;IF('Basisgegevens+Uitleg'!$C$7="Ja",Q45&amp;R45&amp;S45&amp;T45,"")&amp;IF('Basisgegevens+Uitleg'!$C$8="Ja",V45&amp;W45&amp;X45&amp;Y45,"")&amp;IF('Basisgegevens+Uitleg'!$C$9="Ja",AA45&amp;AB45&amp;AC45&amp;AD45,"")),1))=TRUE,"","A")))</f>
        <v>V</v>
      </c>
      <c r="E45" s="110" t="str">
        <f t="shared" si="2"/>
        <v>Maandag</v>
      </c>
      <c r="F45" s="138">
        <f>IF(ROW(E45)-5&lt;='Basisgegevens+Uitleg'!$C$2,F44+1,"--")</f>
        <v>45362</v>
      </c>
      <c r="G45" s="86"/>
      <c r="H45" s="82"/>
      <c r="I45" s="82"/>
      <c r="J45" s="87"/>
      <c r="K45" s="9"/>
      <c r="L45" s="86"/>
      <c r="M45" s="82"/>
      <c r="N45" s="82"/>
      <c r="O45" s="87"/>
      <c r="P45" s="9"/>
      <c r="Q45" s="86"/>
      <c r="R45" s="82"/>
      <c r="S45" s="82"/>
      <c r="T45" s="87"/>
      <c r="U45" s="9"/>
      <c r="V45" s="86"/>
      <c r="W45" s="82"/>
      <c r="X45" s="82"/>
      <c r="Y45" s="87"/>
      <c r="Z45" s="9"/>
      <c r="AA45" s="86"/>
      <c r="AB45" s="82"/>
      <c r="AC45" s="82"/>
      <c r="AD45" s="87"/>
      <c r="AE45" s="9"/>
      <c r="AF45" s="108"/>
      <c r="AG45" s="18" t="str">
        <f>IF(ISERROR(VLOOKUP($F45,'Speciale dagen&amp;Activiteiten'!$A$3:$A$100,1,FALSE))=TRUE,"",VLOOKUP($F45,'Speciale dagen&amp;Activiteiten'!$A$3:$B$100,2,FALSE))</f>
        <v/>
      </c>
      <c r="AH45" s="14" t="str">
        <f>IF(ISERROR(VLOOKUP(CONCATENATE(DAY($F45),"-",MONTH($F45)),Verjaardagen!$C$2:$C$101,1,FALSE))=TRUE,"",VLOOKUP(CONCATENATE(DAY($F45),"-",MONTH($F45)),Verjaardagen!$C$2:$E$101,3,FALSE))</f>
        <v/>
      </c>
      <c r="AI45" s="15" t="str">
        <f>IF(ISERROR(VLOOKUP(F45,'School(vakanties)&amp;Activiteiten'!A$4:A$102,1,FALSE)=TRUE),IF(ISERROR(VLOOKUP(F45,'School(vakanties)&amp;Activiteiten'!B$4:B$102,1,FALSE)=TRUE),IF(AJ45&gt;0,AI44,""),VLOOKUP(F45,'School(vakanties)&amp;Activiteiten'!B$4:C$102,2,FALSE)),VLOOKUP(F45,'School(vakanties)&amp;Activiteiten'!A$4:C$102,3,FALSE))</f>
        <v/>
      </c>
      <c r="AJ45" s="16">
        <f>IF(ISERROR(VLOOKUP(F45,'School(vakanties)&amp;Activiteiten'!A$4:A$102,1,FALSE)=TRUE),IF(AND(AJ44&gt;0,AJ44&lt;999),AJ44-1,0),VLOOKUP(F45,'School(vakanties)&amp;Activiteiten'!A$4:D$102,4,FALSE))</f>
        <v>0</v>
      </c>
    </row>
    <row r="46" spans="1:36" x14ac:dyDescent="0.25">
      <c r="A46" s="180" t="str">
        <f t="shared" si="0"/>
        <v>--</v>
      </c>
      <c r="B46" s="110">
        <f t="shared" si="1"/>
        <v>11</v>
      </c>
      <c r="C46" s="179" t="str">
        <f>IF(F46="--","--",IF(ISEVEN(B46)=TRUE,SUBSTITUTE(LEFT(VLOOKUP(E46,'Basisgegevens+Uitleg'!$B$19:$D$25,3,),1),0,"--"),SUBSTITUTE(LEFT(VLOOKUP(E46,'Basisgegevens+Uitleg'!$B$19:$C$25,2,),1),0,"--")))</f>
        <v>M</v>
      </c>
      <c r="D46" s="179" t="str">
        <f>IF(F46="--","--",TRIM(IF(ISERROR(SEARCH("V",IF(IF('Basisgegevens+Uitleg'!$C$5="Ja",LEN(G46&amp;H46&amp;I46&amp;J46),0)+IF('Basisgegevens+Uitleg'!$C$6="Ja",LEN(L46&amp;M46&amp;N46&amp;O46),0)+IF('Basisgegevens+Uitleg'!$C$7="Ja",LEN(Q46&amp;R46&amp;S46&amp;T46),0)+IF('Basisgegevens+Uitleg'!$C$8="Ja",LEN(V46&amp;W46&amp;X46&amp;Y46),0)+IF('Basisgegevens+Uitleg'!$C$9="Ja",LEN(AA46&amp;AB46&amp;AC46&amp;AD46),0)&lt;(4+IF('Basisgegevens+Uitleg'!$C$6="Ja",4,0)+IF('Basisgegevens+Uitleg'!$C$7="Ja",4,0)+IF('Basisgegevens+Uitleg'!$C$8="Ja",4,0)+IF('Basisgegevens+Uitleg'!$C$9="Ja",4,0)),C46,"Niet")&amp;(G46&amp;H46&amp;I46&amp;J46&amp;IF('Basisgegevens+Uitleg'!$C$6="Ja",L46&amp;M46&amp;N46&amp;O46,"")&amp;IF('Basisgegevens+Uitleg'!$C$7="Ja",Q46&amp;R46&amp;S46&amp;T46,"")&amp;IF('Basisgegevens+Uitleg'!$C$8="Ja",V46&amp;W46&amp;X46&amp;Y46,"")&amp;IF('Basisgegevens+Uitleg'!$C$9="Ja",AA46&amp;AB46&amp;AC46&amp;AD46,"")),1))=TRUE,"","V ")&amp;IF(ISERROR(SEARCH("M",IF(IF('Basisgegevens+Uitleg'!$C$5="Ja",LEN(G46&amp;H46&amp;I46&amp;J46),0)+IF('Basisgegevens+Uitleg'!$C$6="Ja",LEN(L46&amp;M46&amp;N46&amp;O46),0)+IF('Basisgegevens+Uitleg'!$C$7="Ja",LEN(Q46&amp;R46&amp;S46&amp;T46),0)+IF('Basisgegevens+Uitleg'!$C$8="Ja",LEN(V46&amp;W46&amp;X46&amp;Y46),0)+IF('Basisgegevens+Uitleg'!$C$9="Ja",LEN(AA46&amp;AB46&amp;AC46&amp;AD46),0)&lt;(4+IF('Basisgegevens+Uitleg'!$C$6="Ja",4,0)+IF('Basisgegevens+Uitleg'!$C$7="Ja",4,0)+IF('Basisgegevens+Uitleg'!$C$8="Ja",4,0)+IF('Basisgegevens+Uitleg'!$C$9="Ja",4,0)),C46,"Niet")&amp;(G46&amp;H46&amp;I46&amp;J46&amp;IF('Basisgegevens+Uitleg'!$C$6="Ja",L46&amp;M46&amp;N46&amp;O46,"")&amp;IF('Basisgegevens+Uitleg'!$C$7="Ja",Q46&amp;R46&amp;S46&amp;T46,"")&amp;IF('Basisgegevens+Uitleg'!$C$8="Ja",V46&amp;W46&amp;X46&amp;Y46,"")&amp;IF('Basisgegevens+Uitleg'!$C$9="Ja",AA46&amp;AB46&amp;AC46&amp;AD46,"")),1))=TRUE,"","M ")&amp;IF(ISERROR(SEARCH("A",IF(IF('Basisgegevens+Uitleg'!$C$5="Ja",LEN(G46&amp;H46&amp;I46&amp;J46),0)+IF('Basisgegevens+Uitleg'!$C$6="Ja",LEN(L46&amp;M46&amp;N46&amp;O46),0)+IF('Basisgegevens+Uitleg'!$C$7="Ja",LEN(Q46&amp;R46&amp;S46&amp;T46),0)+IF('Basisgegevens+Uitleg'!$C$8="Ja",LEN(V46&amp;W46&amp;X46&amp;Y46),0)+IF('Basisgegevens+Uitleg'!$C$9="Ja",LEN(AA46&amp;AB46&amp;AC46&amp;AD46),0)&lt;(4+IF('Basisgegevens+Uitleg'!$C$6="Ja",4,0)+IF('Basisgegevens+Uitleg'!$C$7="Ja",4,0)+IF('Basisgegevens+Uitleg'!$C$8="Ja",4,0)+IF('Basisgegevens+Uitleg'!$C$9="Ja",4,0)),C46,"Niet")&amp;(G46&amp;H46&amp;I46&amp;J46&amp;IF('Basisgegevens+Uitleg'!$C$6="Ja",L46&amp;M46&amp;N46&amp;O46,"")&amp;IF('Basisgegevens+Uitleg'!$C$7="Ja",Q46&amp;R46&amp;S46&amp;T46,"")&amp;IF('Basisgegevens+Uitleg'!$C$8="Ja",V46&amp;W46&amp;X46&amp;Y46,"")&amp;IF('Basisgegevens+Uitleg'!$C$9="Ja",AA46&amp;AB46&amp;AC46&amp;AD46,"")),1))=TRUE,"","A")))</f>
        <v>M</v>
      </c>
      <c r="E46" s="110" t="str">
        <f t="shared" si="2"/>
        <v>Dinsdag</v>
      </c>
      <c r="F46" s="138">
        <f>IF(ROW(E46)-5&lt;='Basisgegevens+Uitleg'!$C$2,F45+1,"--")</f>
        <v>45363</v>
      </c>
      <c r="G46" s="86"/>
      <c r="H46" s="82"/>
      <c r="I46" s="82"/>
      <c r="J46" s="87"/>
      <c r="K46" s="9"/>
      <c r="L46" s="86"/>
      <c r="M46" s="82"/>
      <c r="N46" s="82"/>
      <c r="O46" s="87"/>
      <c r="P46" s="9"/>
      <c r="Q46" s="86"/>
      <c r="R46" s="82"/>
      <c r="S46" s="82"/>
      <c r="T46" s="87"/>
      <c r="U46" s="9"/>
      <c r="V46" s="86"/>
      <c r="W46" s="82"/>
      <c r="X46" s="82"/>
      <c r="Y46" s="87"/>
      <c r="Z46" s="9"/>
      <c r="AA46" s="86"/>
      <c r="AB46" s="82"/>
      <c r="AC46" s="82"/>
      <c r="AD46" s="87"/>
      <c r="AE46" s="9"/>
      <c r="AF46" s="108"/>
      <c r="AG46" s="18" t="str">
        <f>IF(ISERROR(VLOOKUP($F46,'Speciale dagen&amp;Activiteiten'!$A$3:$A$100,1,FALSE))=TRUE,"",VLOOKUP($F46,'Speciale dagen&amp;Activiteiten'!$A$3:$B$100,2,FALSE))</f>
        <v/>
      </c>
      <c r="AH46" s="14" t="str">
        <f>IF(ISERROR(VLOOKUP(CONCATENATE(DAY($F46),"-",MONTH($F46)),Verjaardagen!$C$2:$C$101,1,FALSE))=TRUE,"",VLOOKUP(CONCATENATE(DAY($F46),"-",MONTH($F46)),Verjaardagen!$C$2:$E$101,3,FALSE))</f>
        <v/>
      </c>
      <c r="AI46" s="15" t="str">
        <f>IF(ISERROR(VLOOKUP(F46,'School(vakanties)&amp;Activiteiten'!A$4:A$102,1,FALSE)=TRUE),IF(ISERROR(VLOOKUP(F46,'School(vakanties)&amp;Activiteiten'!B$4:B$102,1,FALSE)=TRUE),IF(AJ46&gt;0,AI45,""),VLOOKUP(F46,'School(vakanties)&amp;Activiteiten'!B$4:C$102,2,FALSE)),VLOOKUP(F46,'School(vakanties)&amp;Activiteiten'!A$4:C$102,3,FALSE))</f>
        <v/>
      </c>
      <c r="AJ46" s="16">
        <f>IF(ISERROR(VLOOKUP(F46,'School(vakanties)&amp;Activiteiten'!A$4:A$102,1,FALSE)=TRUE),IF(AND(AJ45&gt;0,AJ45&lt;999),AJ45-1,0),VLOOKUP(F46,'School(vakanties)&amp;Activiteiten'!A$4:D$102,4,FALSE))</f>
        <v>0</v>
      </c>
    </row>
    <row r="47" spans="1:36" x14ac:dyDescent="0.25">
      <c r="A47" s="180" t="str">
        <f t="shared" si="0"/>
        <v>--</v>
      </c>
      <c r="B47" s="110">
        <f t="shared" si="1"/>
        <v>11</v>
      </c>
      <c r="C47" s="179" t="str">
        <f>IF(F47="--","--",IF(ISEVEN(B47)=TRUE,SUBSTITUTE(LEFT(VLOOKUP(E47,'Basisgegevens+Uitleg'!$B$19:$D$25,3,),1),0,"--"),SUBSTITUTE(LEFT(VLOOKUP(E47,'Basisgegevens+Uitleg'!$B$19:$C$25,2,),1),0,"--")))</f>
        <v>M</v>
      </c>
      <c r="D47" s="179" t="str">
        <f>IF(F47="--","--",TRIM(IF(ISERROR(SEARCH("V",IF(IF('Basisgegevens+Uitleg'!$C$5="Ja",LEN(G47&amp;H47&amp;I47&amp;J47),0)+IF('Basisgegevens+Uitleg'!$C$6="Ja",LEN(L47&amp;M47&amp;N47&amp;O47),0)+IF('Basisgegevens+Uitleg'!$C$7="Ja",LEN(Q47&amp;R47&amp;S47&amp;T47),0)+IF('Basisgegevens+Uitleg'!$C$8="Ja",LEN(V47&amp;W47&amp;X47&amp;Y47),0)+IF('Basisgegevens+Uitleg'!$C$9="Ja",LEN(AA47&amp;AB47&amp;AC47&amp;AD47),0)&lt;(4+IF('Basisgegevens+Uitleg'!$C$6="Ja",4,0)+IF('Basisgegevens+Uitleg'!$C$7="Ja",4,0)+IF('Basisgegevens+Uitleg'!$C$8="Ja",4,0)+IF('Basisgegevens+Uitleg'!$C$9="Ja",4,0)),C47,"Niet")&amp;(G47&amp;H47&amp;I47&amp;J47&amp;IF('Basisgegevens+Uitleg'!$C$6="Ja",L47&amp;M47&amp;N47&amp;O47,"")&amp;IF('Basisgegevens+Uitleg'!$C$7="Ja",Q47&amp;R47&amp;S47&amp;T47,"")&amp;IF('Basisgegevens+Uitleg'!$C$8="Ja",V47&amp;W47&amp;X47&amp;Y47,"")&amp;IF('Basisgegevens+Uitleg'!$C$9="Ja",AA47&amp;AB47&amp;AC47&amp;AD47,"")),1))=TRUE,"","V ")&amp;IF(ISERROR(SEARCH("M",IF(IF('Basisgegevens+Uitleg'!$C$5="Ja",LEN(G47&amp;H47&amp;I47&amp;J47),0)+IF('Basisgegevens+Uitleg'!$C$6="Ja",LEN(L47&amp;M47&amp;N47&amp;O47),0)+IF('Basisgegevens+Uitleg'!$C$7="Ja",LEN(Q47&amp;R47&amp;S47&amp;T47),0)+IF('Basisgegevens+Uitleg'!$C$8="Ja",LEN(V47&amp;W47&amp;X47&amp;Y47),0)+IF('Basisgegevens+Uitleg'!$C$9="Ja",LEN(AA47&amp;AB47&amp;AC47&amp;AD47),0)&lt;(4+IF('Basisgegevens+Uitleg'!$C$6="Ja",4,0)+IF('Basisgegevens+Uitleg'!$C$7="Ja",4,0)+IF('Basisgegevens+Uitleg'!$C$8="Ja",4,0)+IF('Basisgegevens+Uitleg'!$C$9="Ja",4,0)),C47,"Niet")&amp;(G47&amp;H47&amp;I47&amp;J47&amp;IF('Basisgegevens+Uitleg'!$C$6="Ja",L47&amp;M47&amp;N47&amp;O47,"")&amp;IF('Basisgegevens+Uitleg'!$C$7="Ja",Q47&amp;R47&amp;S47&amp;T47,"")&amp;IF('Basisgegevens+Uitleg'!$C$8="Ja",V47&amp;W47&amp;X47&amp;Y47,"")&amp;IF('Basisgegevens+Uitleg'!$C$9="Ja",AA47&amp;AB47&amp;AC47&amp;AD47,"")),1))=TRUE,"","M ")&amp;IF(ISERROR(SEARCH("A",IF(IF('Basisgegevens+Uitleg'!$C$5="Ja",LEN(G47&amp;H47&amp;I47&amp;J47),0)+IF('Basisgegevens+Uitleg'!$C$6="Ja",LEN(L47&amp;M47&amp;N47&amp;O47),0)+IF('Basisgegevens+Uitleg'!$C$7="Ja",LEN(Q47&amp;R47&amp;S47&amp;T47),0)+IF('Basisgegevens+Uitleg'!$C$8="Ja",LEN(V47&amp;W47&amp;X47&amp;Y47),0)+IF('Basisgegevens+Uitleg'!$C$9="Ja",LEN(AA47&amp;AB47&amp;AC47&amp;AD47),0)&lt;(4+IF('Basisgegevens+Uitleg'!$C$6="Ja",4,0)+IF('Basisgegevens+Uitleg'!$C$7="Ja",4,0)+IF('Basisgegevens+Uitleg'!$C$8="Ja",4,0)+IF('Basisgegevens+Uitleg'!$C$9="Ja",4,0)),C47,"Niet")&amp;(G47&amp;H47&amp;I47&amp;J47&amp;IF('Basisgegevens+Uitleg'!$C$6="Ja",L47&amp;M47&amp;N47&amp;O47,"")&amp;IF('Basisgegevens+Uitleg'!$C$7="Ja",Q47&amp;R47&amp;S47&amp;T47,"")&amp;IF('Basisgegevens+Uitleg'!$C$8="Ja",V47&amp;W47&amp;X47&amp;Y47,"")&amp;IF('Basisgegevens+Uitleg'!$C$9="Ja",AA47&amp;AB47&amp;AC47&amp;AD47,"")),1))=TRUE,"","A")))</f>
        <v>M</v>
      </c>
      <c r="E47" s="110" t="str">
        <f t="shared" si="2"/>
        <v>Woensdag</v>
      </c>
      <c r="F47" s="138">
        <f>IF(ROW(E47)-5&lt;='Basisgegevens+Uitleg'!$C$2,F46+1,"--")</f>
        <v>45364</v>
      </c>
      <c r="G47" s="86"/>
      <c r="H47" s="82"/>
      <c r="I47" s="82"/>
      <c r="J47" s="87"/>
      <c r="K47" s="9"/>
      <c r="L47" s="86"/>
      <c r="M47" s="82"/>
      <c r="N47" s="82"/>
      <c r="O47" s="87"/>
      <c r="P47" s="9"/>
      <c r="Q47" s="86"/>
      <c r="R47" s="82"/>
      <c r="S47" s="82"/>
      <c r="T47" s="87"/>
      <c r="U47" s="9"/>
      <c r="V47" s="86"/>
      <c r="W47" s="82"/>
      <c r="X47" s="82"/>
      <c r="Y47" s="87"/>
      <c r="Z47" s="9"/>
      <c r="AA47" s="86"/>
      <c r="AB47" s="82"/>
      <c r="AC47" s="82"/>
      <c r="AD47" s="87"/>
      <c r="AE47" s="9"/>
      <c r="AF47" s="108"/>
      <c r="AG47" s="18" t="str">
        <f>IF(ISERROR(VLOOKUP($F47,'Speciale dagen&amp;Activiteiten'!$A$3:$A$100,1,FALSE))=TRUE,"",VLOOKUP($F47,'Speciale dagen&amp;Activiteiten'!$A$3:$B$100,2,FALSE))</f>
        <v/>
      </c>
      <c r="AH47" s="14" t="str">
        <f>IF(ISERROR(VLOOKUP(CONCATENATE(DAY($F47),"-",MONTH($F47)),Verjaardagen!$C$2:$C$101,1,FALSE))=TRUE,"",VLOOKUP(CONCATENATE(DAY($F47),"-",MONTH($F47)),Verjaardagen!$C$2:$E$101,3,FALSE))</f>
        <v/>
      </c>
      <c r="AI47" s="15" t="str">
        <f>IF(ISERROR(VLOOKUP(F47,'School(vakanties)&amp;Activiteiten'!A$4:A$102,1,FALSE)=TRUE),IF(ISERROR(VLOOKUP(F47,'School(vakanties)&amp;Activiteiten'!B$4:B$102,1,FALSE)=TRUE),IF(AJ47&gt;0,AI46,""),VLOOKUP(F47,'School(vakanties)&amp;Activiteiten'!B$4:C$102,2,FALSE)),VLOOKUP(F47,'School(vakanties)&amp;Activiteiten'!A$4:C$102,3,FALSE))</f>
        <v/>
      </c>
      <c r="AJ47" s="16">
        <f>IF(ISERROR(VLOOKUP(F47,'School(vakanties)&amp;Activiteiten'!A$4:A$102,1,FALSE)=TRUE),IF(AND(AJ46&gt;0,AJ46&lt;999),AJ46-1,0),VLOOKUP(F47,'School(vakanties)&amp;Activiteiten'!A$4:D$102,4,FALSE))</f>
        <v>0</v>
      </c>
    </row>
    <row r="48" spans="1:36" x14ac:dyDescent="0.25">
      <c r="A48" s="180" t="str">
        <f t="shared" si="0"/>
        <v>--</v>
      </c>
      <c r="B48" s="110">
        <f t="shared" si="1"/>
        <v>11</v>
      </c>
      <c r="C48" s="179" t="str">
        <f>IF(F48="--","--",IF(ISEVEN(B48)=TRUE,SUBSTITUTE(LEFT(VLOOKUP(E48,'Basisgegevens+Uitleg'!$B$19:$D$25,3,),1),0,"--"),SUBSTITUTE(LEFT(VLOOKUP(E48,'Basisgegevens+Uitleg'!$B$19:$C$25,2,),1),0,"--")))</f>
        <v>M</v>
      </c>
      <c r="D48" s="179" t="str">
        <f>IF(F48="--","--",TRIM(IF(ISERROR(SEARCH("V",IF(IF('Basisgegevens+Uitleg'!$C$5="Ja",LEN(G48&amp;H48&amp;I48&amp;J48),0)+IF('Basisgegevens+Uitleg'!$C$6="Ja",LEN(L48&amp;M48&amp;N48&amp;O48),0)+IF('Basisgegevens+Uitleg'!$C$7="Ja",LEN(Q48&amp;R48&amp;S48&amp;T48),0)+IF('Basisgegevens+Uitleg'!$C$8="Ja",LEN(V48&amp;W48&amp;X48&amp;Y48),0)+IF('Basisgegevens+Uitleg'!$C$9="Ja",LEN(AA48&amp;AB48&amp;AC48&amp;AD48),0)&lt;(4+IF('Basisgegevens+Uitleg'!$C$6="Ja",4,0)+IF('Basisgegevens+Uitleg'!$C$7="Ja",4,0)+IF('Basisgegevens+Uitleg'!$C$8="Ja",4,0)+IF('Basisgegevens+Uitleg'!$C$9="Ja",4,0)),C48,"Niet")&amp;(G48&amp;H48&amp;I48&amp;J48&amp;IF('Basisgegevens+Uitleg'!$C$6="Ja",L48&amp;M48&amp;N48&amp;O48,"")&amp;IF('Basisgegevens+Uitleg'!$C$7="Ja",Q48&amp;R48&amp;S48&amp;T48,"")&amp;IF('Basisgegevens+Uitleg'!$C$8="Ja",V48&amp;W48&amp;X48&amp;Y48,"")&amp;IF('Basisgegevens+Uitleg'!$C$9="Ja",AA48&amp;AB48&amp;AC48&amp;AD48,"")),1))=TRUE,"","V ")&amp;IF(ISERROR(SEARCH("M",IF(IF('Basisgegevens+Uitleg'!$C$5="Ja",LEN(G48&amp;H48&amp;I48&amp;J48),0)+IF('Basisgegevens+Uitleg'!$C$6="Ja",LEN(L48&amp;M48&amp;N48&amp;O48),0)+IF('Basisgegevens+Uitleg'!$C$7="Ja",LEN(Q48&amp;R48&amp;S48&amp;T48),0)+IF('Basisgegevens+Uitleg'!$C$8="Ja",LEN(V48&amp;W48&amp;X48&amp;Y48),0)+IF('Basisgegevens+Uitleg'!$C$9="Ja",LEN(AA48&amp;AB48&amp;AC48&amp;AD48),0)&lt;(4+IF('Basisgegevens+Uitleg'!$C$6="Ja",4,0)+IF('Basisgegevens+Uitleg'!$C$7="Ja",4,0)+IF('Basisgegevens+Uitleg'!$C$8="Ja",4,0)+IF('Basisgegevens+Uitleg'!$C$9="Ja",4,0)),C48,"Niet")&amp;(G48&amp;H48&amp;I48&amp;J48&amp;IF('Basisgegevens+Uitleg'!$C$6="Ja",L48&amp;M48&amp;N48&amp;O48,"")&amp;IF('Basisgegevens+Uitleg'!$C$7="Ja",Q48&amp;R48&amp;S48&amp;T48,"")&amp;IF('Basisgegevens+Uitleg'!$C$8="Ja",V48&amp;W48&amp;X48&amp;Y48,"")&amp;IF('Basisgegevens+Uitleg'!$C$9="Ja",AA48&amp;AB48&amp;AC48&amp;AD48,"")),1))=TRUE,"","M ")&amp;IF(ISERROR(SEARCH("A",IF(IF('Basisgegevens+Uitleg'!$C$5="Ja",LEN(G48&amp;H48&amp;I48&amp;J48),0)+IF('Basisgegevens+Uitleg'!$C$6="Ja",LEN(L48&amp;M48&amp;N48&amp;O48),0)+IF('Basisgegevens+Uitleg'!$C$7="Ja",LEN(Q48&amp;R48&amp;S48&amp;T48),0)+IF('Basisgegevens+Uitleg'!$C$8="Ja",LEN(V48&amp;W48&amp;X48&amp;Y48),0)+IF('Basisgegevens+Uitleg'!$C$9="Ja",LEN(AA48&amp;AB48&amp;AC48&amp;AD48),0)&lt;(4+IF('Basisgegevens+Uitleg'!$C$6="Ja",4,0)+IF('Basisgegevens+Uitleg'!$C$7="Ja",4,0)+IF('Basisgegevens+Uitleg'!$C$8="Ja",4,0)+IF('Basisgegevens+Uitleg'!$C$9="Ja",4,0)),C48,"Niet")&amp;(G48&amp;H48&amp;I48&amp;J48&amp;IF('Basisgegevens+Uitleg'!$C$6="Ja",L48&amp;M48&amp;N48&amp;O48,"")&amp;IF('Basisgegevens+Uitleg'!$C$7="Ja",Q48&amp;R48&amp;S48&amp;T48,"")&amp;IF('Basisgegevens+Uitleg'!$C$8="Ja",V48&amp;W48&amp;X48&amp;Y48,"")&amp;IF('Basisgegevens+Uitleg'!$C$9="Ja",AA48&amp;AB48&amp;AC48&amp;AD48,"")),1))=TRUE,"","A")))</f>
        <v>M</v>
      </c>
      <c r="E48" s="110" t="str">
        <f t="shared" si="2"/>
        <v>Donderdag</v>
      </c>
      <c r="F48" s="138">
        <f>IF(ROW(E48)-5&lt;='Basisgegevens+Uitleg'!$C$2,F47+1,"--")</f>
        <v>45365</v>
      </c>
      <c r="G48" s="86"/>
      <c r="H48" s="82"/>
      <c r="I48" s="82"/>
      <c r="J48" s="87"/>
      <c r="K48" s="9"/>
      <c r="L48" s="86"/>
      <c r="M48" s="82"/>
      <c r="N48" s="82"/>
      <c r="O48" s="87"/>
      <c r="P48" s="9"/>
      <c r="Q48" s="86"/>
      <c r="R48" s="82"/>
      <c r="S48" s="82"/>
      <c r="T48" s="87"/>
      <c r="U48" s="9"/>
      <c r="V48" s="86"/>
      <c r="W48" s="82"/>
      <c r="X48" s="82"/>
      <c r="Y48" s="87"/>
      <c r="Z48" s="9"/>
      <c r="AA48" s="86"/>
      <c r="AB48" s="82"/>
      <c r="AC48" s="82"/>
      <c r="AD48" s="87"/>
      <c r="AE48" s="9"/>
      <c r="AF48" s="108"/>
      <c r="AG48" s="18" t="str">
        <f>IF(ISERROR(VLOOKUP($F48,'Speciale dagen&amp;Activiteiten'!$A$3:$A$100,1,FALSE))=TRUE,"",VLOOKUP($F48,'Speciale dagen&amp;Activiteiten'!$A$3:$B$100,2,FALSE))</f>
        <v/>
      </c>
      <c r="AH48" s="14" t="str">
        <f>IF(ISERROR(VLOOKUP(CONCATENATE(DAY($F48),"-",MONTH($F48)),Verjaardagen!$C$2:$C$101,1,FALSE))=TRUE,"",VLOOKUP(CONCATENATE(DAY($F48),"-",MONTH($F48)),Verjaardagen!$C$2:$E$101,3,FALSE))</f>
        <v/>
      </c>
      <c r="AI48" s="15" t="str">
        <f>IF(ISERROR(VLOOKUP(F48,'School(vakanties)&amp;Activiteiten'!A$4:A$102,1,FALSE)=TRUE),IF(ISERROR(VLOOKUP(F48,'School(vakanties)&amp;Activiteiten'!B$4:B$102,1,FALSE)=TRUE),IF(AJ48&gt;0,AI47,""),VLOOKUP(F48,'School(vakanties)&amp;Activiteiten'!B$4:C$102,2,FALSE)),VLOOKUP(F48,'School(vakanties)&amp;Activiteiten'!A$4:C$102,3,FALSE))</f>
        <v/>
      </c>
      <c r="AJ48" s="16">
        <f>IF(ISERROR(VLOOKUP(F48,'School(vakanties)&amp;Activiteiten'!A$4:A$102,1,FALSE)=TRUE),IF(AND(AJ47&gt;0,AJ47&lt;999),AJ47-1,0),VLOOKUP(F48,'School(vakanties)&amp;Activiteiten'!A$4:D$102,4,FALSE))</f>
        <v>0</v>
      </c>
    </row>
    <row r="49" spans="1:36" x14ac:dyDescent="0.25">
      <c r="A49" s="180" t="str">
        <f t="shared" si="0"/>
        <v>--</v>
      </c>
      <c r="B49" s="110">
        <f t="shared" si="1"/>
        <v>11</v>
      </c>
      <c r="C49" s="179" t="str">
        <f>IF(F49="--","--",IF(ISEVEN(B49)=TRUE,SUBSTITUTE(LEFT(VLOOKUP(E49,'Basisgegevens+Uitleg'!$B$19:$D$25,3,),1),0,"--"),SUBSTITUTE(LEFT(VLOOKUP(E49,'Basisgegevens+Uitleg'!$B$19:$C$25,2,),1),0,"--")))</f>
        <v>M</v>
      </c>
      <c r="D49" s="179" t="str">
        <f>IF(F49="--","--",TRIM(IF(ISERROR(SEARCH("V",IF(IF('Basisgegevens+Uitleg'!$C$5="Ja",LEN(G49&amp;H49&amp;I49&amp;J49),0)+IF('Basisgegevens+Uitleg'!$C$6="Ja",LEN(L49&amp;M49&amp;N49&amp;O49),0)+IF('Basisgegevens+Uitleg'!$C$7="Ja",LEN(Q49&amp;R49&amp;S49&amp;T49),0)+IF('Basisgegevens+Uitleg'!$C$8="Ja",LEN(V49&amp;W49&amp;X49&amp;Y49),0)+IF('Basisgegevens+Uitleg'!$C$9="Ja",LEN(AA49&amp;AB49&amp;AC49&amp;AD49),0)&lt;(4+IF('Basisgegevens+Uitleg'!$C$6="Ja",4,0)+IF('Basisgegevens+Uitleg'!$C$7="Ja",4,0)+IF('Basisgegevens+Uitleg'!$C$8="Ja",4,0)+IF('Basisgegevens+Uitleg'!$C$9="Ja",4,0)),C49,"Niet")&amp;(G49&amp;H49&amp;I49&amp;J49&amp;IF('Basisgegevens+Uitleg'!$C$6="Ja",L49&amp;M49&amp;N49&amp;O49,"")&amp;IF('Basisgegevens+Uitleg'!$C$7="Ja",Q49&amp;R49&amp;S49&amp;T49,"")&amp;IF('Basisgegevens+Uitleg'!$C$8="Ja",V49&amp;W49&amp;X49&amp;Y49,"")&amp;IF('Basisgegevens+Uitleg'!$C$9="Ja",AA49&amp;AB49&amp;AC49&amp;AD49,"")),1))=TRUE,"","V ")&amp;IF(ISERROR(SEARCH("M",IF(IF('Basisgegevens+Uitleg'!$C$5="Ja",LEN(G49&amp;H49&amp;I49&amp;J49),0)+IF('Basisgegevens+Uitleg'!$C$6="Ja",LEN(L49&amp;M49&amp;N49&amp;O49),0)+IF('Basisgegevens+Uitleg'!$C$7="Ja",LEN(Q49&amp;R49&amp;S49&amp;T49),0)+IF('Basisgegevens+Uitleg'!$C$8="Ja",LEN(V49&amp;W49&amp;X49&amp;Y49),0)+IF('Basisgegevens+Uitleg'!$C$9="Ja",LEN(AA49&amp;AB49&amp;AC49&amp;AD49),0)&lt;(4+IF('Basisgegevens+Uitleg'!$C$6="Ja",4,0)+IF('Basisgegevens+Uitleg'!$C$7="Ja",4,0)+IF('Basisgegevens+Uitleg'!$C$8="Ja",4,0)+IF('Basisgegevens+Uitleg'!$C$9="Ja",4,0)),C49,"Niet")&amp;(G49&amp;H49&amp;I49&amp;J49&amp;IF('Basisgegevens+Uitleg'!$C$6="Ja",L49&amp;M49&amp;N49&amp;O49,"")&amp;IF('Basisgegevens+Uitleg'!$C$7="Ja",Q49&amp;R49&amp;S49&amp;T49,"")&amp;IF('Basisgegevens+Uitleg'!$C$8="Ja",V49&amp;W49&amp;X49&amp;Y49,"")&amp;IF('Basisgegevens+Uitleg'!$C$9="Ja",AA49&amp;AB49&amp;AC49&amp;AD49,"")),1))=TRUE,"","M ")&amp;IF(ISERROR(SEARCH("A",IF(IF('Basisgegevens+Uitleg'!$C$5="Ja",LEN(G49&amp;H49&amp;I49&amp;J49),0)+IF('Basisgegevens+Uitleg'!$C$6="Ja",LEN(L49&amp;M49&amp;N49&amp;O49),0)+IF('Basisgegevens+Uitleg'!$C$7="Ja",LEN(Q49&amp;R49&amp;S49&amp;T49),0)+IF('Basisgegevens+Uitleg'!$C$8="Ja",LEN(V49&amp;W49&amp;X49&amp;Y49),0)+IF('Basisgegevens+Uitleg'!$C$9="Ja",LEN(AA49&amp;AB49&amp;AC49&amp;AD49),0)&lt;(4+IF('Basisgegevens+Uitleg'!$C$6="Ja",4,0)+IF('Basisgegevens+Uitleg'!$C$7="Ja",4,0)+IF('Basisgegevens+Uitleg'!$C$8="Ja",4,0)+IF('Basisgegevens+Uitleg'!$C$9="Ja",4,0)),C49,"Niet")&amp;(G49&amp;H49&amp;I49&amp;J49&amp;IF('Basisgegevens+Uitleg'!$C$6="Ja",L49&amp;M49&amp;N49&amp;O49,"")&amp;IF('Basisgegevens+Uitleg'!$C$7="Ja",Q49&amp;R49&amp;S49&amp;T49,"")&amp;IF('Basisgegevens+Uitleg'!$C$8="Ja",V49&amp;W49&amp;X49&amp;Y49,"")&amp;IF('Basisgegevens+Uitleg'!$C$9="Ja",AA49&amp;AB49&amp;AC49&amp;AD49,"")),1))=TRUE,"","A")))</f>
        <v>M</v>
      </c>
      <c r="E49" s="110" t="str">
        <f t="shared" si="2"/>
        <v>Vrijdag</v>
      </c>
      <c r="F49" s="138">
        <f>IF(ROW(E49)-5&lt;='Basisgegevens+Uitleg'!$C$2,F48+1,"--")</f>
        <v>45366</v>
      </c>
      <c r="G49" s="86"/>
      <c r="H49" s="82"/>
      <c r="I49" s="82"/>
      <c r="J49" s="87"/>
      <c r="K49" s="9"/>
      <c r="L49" s="86"/>
      <c r="M49" s="82"/>
      <c r="N49" s="82"/>
      <c r="O49" s="87"/>
      <c r="P49" s="9"/>
      <c r="Q49" s="86"/>
      <c r="R49" s="82"/>
      <c r="S49" s="82"/>
      <c r="T49" s="87"/>
      <c r="U49" s="9"/>
      <c r="V49" s="86"/>
      <c r="W49" s="82"/>
      <c r="X49" s="82"/>
      <c r="Y49" s="87"/>
      <c r="Z49" s="9"/>
      <c r="AA49" s="86"/>
      <c r="AB49" s="82"/>
      <c r="AC49" s="82"/>
      <c r="AD49" s="87"/>
      <c r="AE49" s="9"/>
      <c r="AF49" s="108"/>
      <c r="AG49" s="18" t="str">
        <f>IF(ISERROR(VLOOKUP($F49,'Speciale dagen&amp;Activiteiten'!$A$3:$A$100,1,FALSE))=TRUE,"",VLOOKUP($F49,'Speciale dagen&amp;Activiteiten'!$A$3:$B$100,2,FALSE))</f>
        <v/>
      </c>
      <c r="AH49" s="14" t="str">
        <f>IF(ISERROR(VLOOKUP(CONCATENATE(DAY($F49),"-",MONTH($F49)),Verjaardagen!$C$2:$C$101,1,FALSE))=TRUE,"",VLOOKUP(CONCATENATE(DAY($F49),"-",MONTH($F49)),Verjaardagen!$C$2:$E$101,3,FALSE))</f>
        <v/>
      </c>
      <c r="AI49" s="15" t="str">
        <f>IF(ISERROR(VLOOKUP(F49,'School(vakanties)&amp;Activiteiten'!A$4:A$102,1,FALSE)=TRUE),IF(ISERROR(VLOOKUP(F49,'School(vakanties)&amp;Activiteiten'!B$4:B$102,1,FALSE)=TRUE),IF(AJ49&gt;0,AI48,""),VLOOKUP(F49,'School(vakanties)&amp;Activiteiten'!B$4:C$102,2,FALSE)),VLOOKUP(F49,'School(vakanties)&amp;Activiteiten'!A$4:C$102,3,FALSE))</f>
        <v/>
      </c>
      <c r="AJ49" s="16">
        <f>IF(ISERROR(VLOOKUP(F49,'School(vakanties)&amp;Activiteiten'!A$4:A$102,1,FALSE)=TRUE),IF(AND(AJ48&gt;0,AJ48&lt;999),AJ48-1,0),VLOOKUP(F49,'School(vakanties)&amp;Activiteiten'!A$4:D$102,4,FALSE))</f>
        <v>0</v>
      </c>
    </row>
    <row r="50" spans="1:36" x14ac:dyDescent="0.25">
      <c r="A50" s="180" t="str">
        <f t="shared" si="0"/>
        <v>--</v>
      </c>
      <c r="B50" s="110">
        <f t="shared" si="1"/>
        <v>11</v>
      </c>
      <c r="C50" s="179" t="str">
        <f>IF(F50="--","--",IF(ISEVEN(B50)=TRUE,SUBSTITUTE(LEFT(VLOOKUP(E50,'Basisgegevens+Uitleg'!$B$19:$D$25,3,),1),0,"--"),SUBSTITUTE(LEFT(VLOOKUP(E50,'Basisgegevens+Uitleg'!$B$19:$C$25,2,),1),0,"--")))</f>
        <v>A</v>
      </c>
      <c r="D50" s="179" t="str">
        <f>IF(F50="--","--",TRIM(IF(ISERROR(SEARCH("V",IF(IF('Basisgegevens+Uitleg'!$C$5="Ja",LEN(G50&amp;H50&amp;I50&amp;J50),0)+IF('Basisgegevens+Uitleg'!$C$6="Ja",LEN(L50&amp;M50&amp;N50&amp;O50),0)+IF('Basisgegevens+Uitleg'!$C$7="Ja",LEN(Q50&amp;R50&amp;S50&amp;T50),0)+IF('Basisgegevens+Uitleg'!$C$8="Ja",LEN(V50&amp;W50&amp;X50&amp;Y50),0)+IF('Basisgegevens+Uitleg'!$C$9="Ja",LEN(AA50&amp;AB50&amp;AC50&amp;AD50),0)&lt;(4+IF('Basisgegevens+Uitleg'!$C$6="Ja",4,0)+IF('Basisgegevens+Uitleg'!$C$7="Ja",4,0)+IF('Basisgegevens+Uitleg'!$C$8="Ja",4,0)+IF('Basisgegevens+Uitleg'!$C$9="Ja",4,0)),C50,"Niet")&amp;(G50&amp;H50&amp;I50&amp;J50&amp;IF('Basisgegevens+Uitleg'!$C$6="Ja",L50&amp;M50&amp;N50&amp;O50,"")&amp;IF('Basisgegevens+Uitleg'!$C$7="Ja",Q50&amp;R50&amp;S50&amp;T50,"")&amp;IF('Basisgegevens+Uitleg'!$C$8="Ja",V50&amp;W50&amp;X50&amp;Y50,"")&amp;IF('Basisgegevens+Uitleg'!$C$9="Ja",AA50&amp;AB50&amp;AC50&amp;AD50,"")),1))=TRUE,"","V ")&amp;IF(ISERROR(SEARCH("M",IF(IF('Basisgegevens+Uitleg'!$C$5="Ja",LEN(G50&amp;H50&amp;I50&amp;J50),0)+IF('Basisgegevens+Uitleg'!$C$6="Ja",LEN(L50&amp;M50&amp;N50&amp;O50),0)+IF('Basisgegevens+Uitleg'!$C$7="Ja",LEN(Q50&amp;R50&amp;S50&amp;T50),0)+IF('Basisgegevens+Uitleg'!$C$8="Ja",LEN(V50&amp;W50&amp;X50&amp;Y50),0)+IF('Basisgegevens+Uitleg'!$C$9="Ja",LEN(AA50&amp;AB50&amp;AC50&amp;AD50),0)&lt;(4+IF('Basisgegevens+Uitleg'!$C$6="Ja",4,0)+IF('Basisgegevens+Uitleg'!$C$7="Ja",4,0)+IF('Basisgegevens+Uitleg'!$C$8="Ja",4,0)+IF('Basisgegevens+Uitleg'!$C$9="Ja",4,0)),C50,"Niet")&amp;(G50&amp;H50&amp;I50&amp;J50&amp;IF('Basisgegevens+Uitleg'!$C$6="Ja",L50&amp;M50&amp;N50&amp;O50,"")&amp;IF('Basisgegevens+Uitleg'!$C$7="Ja",Q50&amp;R50&amp;S50&amp;T50,"")&amp;IF('Basisgegevens+Uitleg'!$C$8="Ja",V50&amp;W50&amp;X50&amp;Y50,"")&amp;IF('Basisgegevens+Uitleg'!$C$9="Ja",AA50&amp;AB50&amp;AC50&amp;AD50,"")),1))=TRUE,"","M ")&amp;IF(ISERROR(SEARCH("A",IF(IF('Basisgegevens+Uitleg'!$C$5="Ja",LEN(G50&amp;H50&amp;I50&amp;J50),0)+IF('Basisgegevens+Uitleg'!$C$6="Ja",LEN(L50&amp;M50&amp;N50&amp;O50),0)+IF('Basisgegevens+Uitleg'!$C$7="Ja",LEN(Q50&amp;R50&amp;S50&amp;T50),0)+IF('Basisgegevens+Uitleg'!$C$8="Ja",LEN(V50&amp;W50&amp;X50&amp;Y50),0)+IF('Basisgegevens+Uitleg'!$C$9="Ja",LEN(AA50&amp;AB50&amp;AC50&amp;AD50),0)&lt;(4+IF('Basisgegevens+Uitleg'!$C$6="Ja",4,0)+IF('Basisgegevens+Uitleg'!$C$7="Ja",4,0)+IF('Basisgegevens+Uitleg'!$C$8="Ja",4,0)+IF('Basisgegevens+Uitleg'!$C$9="Ja",4,0)),C50,"Niet")&amp;(G50&amp;H50&amp;I50&amp;J50&amp;IF('Basisgegevens+Uitleg'!$C$6="Ja",L50&amp;M50&amp;N50&amp;O50,"")&amp;IF('Basisgegevens+Uitleg'!$C$7="Ja",Q50&amp;R50&amp;S50&amp;T50,"")&amp;IF('Basisgegevens+Uitleg'!$C$8="Ja",V50&amp;W50&amp;X50&amp;Y50,"")&amp;IF('Basisgegevens+Uitleg'!$C$9="Ja",AA50&amp;AB50&amp;AC50&amp;AD50,"")),1))=TRUE,"","A")))</f>
        <v>A</v>
      </c>
      <c r="E50" s="110" t="str">
        <f t="shared" si="2"/>
        <v>Zaterdag</v>
      </c>
      <c r="F50" s="138">
        <f>IF(ROW(E50)-5&lt;='Basisgegevens+Uitleg'!$C$2,F49+1,"--")</f>
        <v>45367</v>
      </c>
      <c r="G50" s="86"/>
      <c r="H50" s="82"/>
      <c r="I50" s="82"/>
      <c r="J50" s="87"/>
      <c r="K50" s="9"/>
      <c r="L50" s="86"/>
      <c r="M50" s="82"/>
      <c r="N50" s="82"/>
      <c r="O50" s="87"/>
      <c r="P50" s="9"/>
      <c r="Q50" s="86"/>
      <c r="R50" s="82"/>
      <c r="S50" s="82"/>
      <c r="T50" s="87"/>
      <c r="U50" s="9"/>
      <c r="V50" s="86"/>
      <c r="W50" s="82"/>
      <c r="X50" s="82"/>
      <c r="Y50" s="87"/>
      <c r="Z50" s="9"/>
      <c r="AA50" s="86"/>
      <c r="AB50" s="82"/>
      <c r="AC50" s="82"/>
      <c r="AD50" s="87"/>
      <c r="AE50" s="9"/>
      <c r="AF50" s="108"/>
      <c r="AG50" s="18" t="str">
        <f>IF(ISERROR(VLOOKUP($F50,'Speciale dagen&amp;Activiteiten'!$A$3:$A$100,1,FALSE))=TRUE,"",VLOOKUP($F50,'Speciale dagen&amp;Activiteiten'!$A$3:$B$100,2,FALSE))</f>
        <v/>
      </c>
      <c r="AH50" s="14" t="str">
        <f>IF(ISERROR(VLOOKUP(CONCATENATE(DAY($F50),"-",MONTH($F50)),Verjaardagen!$C$2:$C$101,1,FALSE))=TRUE,"",VLOOKUP(CONCATENATE(DAY($F50),"-",MONTH($F50)),Verjaardagen!$C$2:$E$101,3,FALSE))</f>
        <v/>
      </c>
      <c r="AI50" s="15" t="str">
        <f>IF(ISERROR(VLOOKUP(F50,'School(vakanties)&amp;Activiteiten'!A$4:A$102,1,FALSE)=TRUE),IF(ISERROR(VLOOKUP(F50,'School(vakanties)&amp;Activiteiten'!B$4:B$102,1,FALSE)=TRUE),IF(AJ50&gt;0,AI49,""),VLOOKUP(F50,'School(vakanties)&amp;Activiteiten'!B$4:C$102,2,FALSE)),VLOOKUP(F50,'School(vakanties)&amp;Activiteiten'!A$4:C$102,3,FALSE))</f>
        <v/>
      </c>
      <c r="AJ50" s="16">
        <f>IF(ISERROR(VLOOKUP(F50,'School(vakanties)&amp;Activiteiten'!A$4:A$102,1,FALSE)=TRUE),IF(AND(AJ49&gt;0,AJ49&lt;999),AJ49-1,0),VLOOKUP(F50,'School(vakanties)&amp;Activiteiten'!A$4:D$102,4,FALSE))</f>
        <v>0</v>
      </c>
    </row>
    <row r="51" spans="1:36" x14ac:dyDescent="0.25">
      <c r="A51" s="180" t="str">
        <f t="shared" si="0"/>
        <v>--</v>
      </c>
      <c r="B51" s="110">
        <f t="shared" si="1"/>
        <v>11</v>
      </c>
      <c r="C51" s="179" t="str">
        <f>IF(F51="--","--",IF(ISEVEN(B51)=TRUE,SUBSTITUTE(LEFT(VLOOKUP(E51,'Basisgegevens+Uitleg'!$B$19:$D$25,3,),1),0,"--"),SUBSTITUTE(LEFT(VLOOKUP(E51,'Basisgegevens+Uitleg'!$B$19:$C$25,2,),1),0,"--")))</f>
        <v>V</v>
      </c>
      <c r="D51" s="179" t="str">
        <f>IF(F51="--","--",TRIM(IF(ISERROR(SEARCH("V",IF(IF('Basisgegevens+Uitleg'!$C$5="Ja",LEN(G51&amp;H51&amp;I51&amp;J51),0)+IF('Basisgegevens+Uitleg'!$C$6="Ja",LEN(L51&amp;M51&amp;N51&amp;O51),0)+IF('Basisgegevens+Uitleg'!$C$7="Ja",LEN(Q51&amp;R51&amp;S51&amp;T51),0)+IF('Basisgegevens+Uitleg'!$C$8="Ja",LEN(V51&amp;W51&amp;X51&amp;Y51),0)+IF('Basisgegevens+Uitleg'!$C$9="Ja",LEN(AA51&amp;AB51&amp;AC51&amp;AD51),0)&lt;(4+IF('Basisgegevens+Uitleg'!$C$6="Ja",4,0)+IF('Basisgegevens+Uitleg'!$C$7="Ja",4,0)+IF('Basisgegevens+Uitleg'!$C$8="Ja",4,0)+IF('Basisgegevens+Uitleg'!$C$9="Ja",4,0)),C51,"Niet")&amp;(G51&amp;H51&amp;I51&amp;J51&amp;IF('Basisgegevens+Uitleg'!$C$6="Ja",L51&amp;M51&amp;N51&amp;O51,"")&amp;IF('Basisgegevens+Uitleg'!$C$7="Ja",Q51&amp;R51&amp;S51&amp;T51,"")&amp;IF('Basisgegevens+Uitleg'!$C$8="Ja",V51&amp;W51&amp;X51&amp;Y51,"")&amp;IF('Basisgegevens+Uitleg'!$C$9="Ja",AA51&amp;AB51&amp;AC51&amp;AD51,"")),1))=TRUE,"","V ")&amp;IF(ISERROR(SEARCH("M",IF(IF('Basisgegevens+Uitleg'!$C$5="Ja",LEN(G51&amp;H51&amp;I51&amp;J51),0)+IF('Basisgegevens+Uitleg'!$C$6="Ja",LEN(L51&amp;M51&amp;N51&amp;O51),0)+IF('Basisgegevens+Uitleg'!$C$7="Ja",LEN(Q51&amp;R51&amp;S51&amp;T51),0)+IF('Basisgegevens+Uitleg'!$C$8="Ja",LEN(V51&amp;W51&amp;X51&amp;Y51),0)+IF('Basisgegevens+Uitleg'!$C$9="Ja",LEN(AA51&amp;AB51&amp;AC51&amp;AD51),0)&lt;(4+IF('Basisgegevens+Uitleg'!$C$6="Ja",4,0)+IF('Basisgegevens+Uitleg'!$C$7="Ja",4,0)+IF('Basisgegevens+Uitleg'!$C$8="Ja",4,0)+IF('Basisgegevens+Uitleg'!$C$9="Ja",4,0)),C51,"Niet")&amp;(G51&amp;H51&amp;I51&amp;J51&amp;IF('Basisgegevens+Uitleg'!$C$6="Ja",L51&amp;M51&amp;N51&amp;O51,"")&amp;IF('Basisgegevens+Uitleg'!$C$7="Ja",Q51&amp;R51&amp;S51&amp;T51,"")&amp;IF('Basisgegevens+Uitleg'!$C$8="Ja",V51&amp;W51&amp;X51&amp;Y51,"")&amp;IF('Basisgegevens+Uitleg'!$C$9="Ja",AA51&amp;AB51&amp;AC51&amp;AD51,"")),1))=TRUE,"","M ")&amp;IF(ISERROR(SEARCH("A",IF(IF('Basisgegevens+Uitleg'!$C$5="Ja",LEN(G51&amp;H51&amp;I51&amp;J51),0)+IF('Basisgegevens+Uitleg'!$C$6="Ja",LEN(L51&amp;M51&amp;N51&amp;O51),0)+IF('Basisgegevens+Uitleg'!$C$7="Ja",LEN(Q51&amp;R51&amp;S51&amp;T51),0)+IF('Basisgegevens+Uitleg'!$C$8="Ja",LEN(V51&amp;W51&amp;X51&amp;Y51),0)+IF('Basisgegevens+Uitleg'!$C$9="Ja",LEN(AA51&amp;AB51&amp;AC51&amp;AD51),0)&lt;(4+IF('Basisgegevens+Uitleg'!$C$6="Ja",4,0)+IF('Basisgegevens+Uitleg'!$C$7="Ja",4,0)+IF('Basisgegevens+Uitleg'!$C$8="Ja",4,0)+IF('Basisgegevens+Uitleg'!$C$9="Ja",4,0)),C51,"Niet")&amp;(G51&amp;H51&amp;I51&amp;J51&amp;IF('Basisgegevens+Uitleg'!$C$6="Ja",L51&amp;M51&amp;N51&amp;O51,"")&amp;IF('Basisgegevens+Uitleg'!$C$7="Ja",Q51&amp;R51&amp;S51&amp;T51,"")&amp;IF('Basisgegevens+Uitleg'!$C$8="Ja",V51&amp;W51&amp;X51&amp;Y51,"")&amp;IF('Basisgegevens+Uitleg'!$C$9="Ja",AA51&amp;AB51&amp;AC51&amp;AD51,"")),1))=TRUE,"","A")))</f>
        <v>V</v>
      </c>
      <c r="E51" s="110" t="str">
        <f t="shared" si="2"/>
        <v>Zondag</v>
      </c>
      <c r="F51" s="138">
        <f>IF(ROW(E51)-5&lt;='Basisgegevens+Uitleg'!$C$2,F50+1,"--")</f>
        <v>45368</v>
      </c>
      <c r="G51" s="86"/>
      <c r="H51" s="82"/>
      <c r="I51" s="82"/>
      <c r="J51" s="87"/>
      <c r="K51" s="9"/>
      <c r="L51" s="86"/>
      <c r="M51" s="82"/>
      <c r="N51" s="82"/>
      <c r="O51" s="87"/>
      <c r="P51" s="9"/>
      <c r="Q51" s="86"/>
      <c r="R51" s="82"/>
      <c r="S51" s="82"/>
      <c r="T51" s="87"/>
      <c r="U51" s="9"/>
      <c r="V51" s="86"/>
      <c r="W51" s="82"/>
      <c r="X51" s="82"/>
      <c r="Y51" s="87"/>
      <c r="Z51" s="9"/>
      <c r="AA51" s="86"/>
      <c r="AB51" s="82"/>
      <c r="AC51" s="82"/>
      <c r="AD51" s="87"/>
      <c r="AE51" s="9"/>
      <c r="AF51" s="108"/>
      <c r="AG51" s="18" t="str">
        <f>IF(ISERROR(VLOOKUP($F51,'Speciale dagen&amp;Activiteiten'!$A$3:$A$100,1,FALSE))=TRUE,"",VLOOKUP($F51,'Speciale dagen&amp;Activiteiten'!$A$3:$B$100,2,FALSE))</f>
        <v/>
      </c>
      <c r="AH51" s="14" t="str">
        <f>IF(ISERROR(VLOOKUP(CONCATENATE(DAY($F51),"-",MONTH($F51)),Verjaardagen!$C$2:$C$101,1,FALSE))=TRUE,"",VLOOKUP(CONCATENATE(DAY($F51),"-",MONTH($F51)),Verjaardagen!$C$2:$E$101,3,FALSE))</f>
        <v/>
      </c>
      <c r="AI51" s="15" t="str">
        <f>IF(ISERROR(VLOOKUP(F51,'School(vakanties)&amp;Activiteiten'!A$4:A$102,1,FALSE)=TRUE),IF(ISERROR(VLOOKUP(F51,'School(vakanties)&amp;Activiteiten'!B$4:B$102,1,FALSE)=TRUE),IF(AJ51&gt;0,AI50,""),VLOOKUP(F51,'School(vakanties)&amp;Activiteiten'!B$4:C$102,2,FALSE)),VLOOKUP(F51,'School(vakanties)&amp;Activiteiten'!A$4:C$102,3,FALSE))</f>
        <v/>
      </c>
      <c r="AJ51" s="16">
        <f>IF(ISERROR(VLOOKUP(F51,'School(vakanties)&amp;Activiteiten'!A$4:A$102,1,FALSE)=TRUE),IF(AND(AJ50&gt;0,AJ50&lt;999),AJ50-1,0),VLOOKUP(F51,'School(vakanties)&amp;Activiteiten'!A$4:D$102,4,FALSE))</f>
        <v>0</v>
      </c>
    </row>
    <row r="52" spans="1:36" x14ac:dyDescent="0.25">
      <c r="A52" s="180" t="str">
        <f t="shared" si="0"/>
        <v>--</v>
      </c>
      <c r="B52" s="110">
        <f t="shared" si="1"/>
        <v>12</v>
      </c>
      <c r="C52" s="179" t="str">
        <f>IF(F52="--","--",IF(ISEVEN(B52)=TRUE,SUBSTITUTE(LEFT(VLOOKUP(E52,'Basisgegevens+Uitleg'!$B$19:$D$25,3,),1),0,"--"),SUBSTITUTE(LEFT(VLOOKUP(E52,'Basisgegevens+Uitleg'!$B$19:$C$25,2,),1),0,"--")))</f>
        <v>M</v>
      </c>
      <c r="D52" s="179" t="str">
        <f>IF(F52="--","--",TRIM(IF(ISERROR(SEARCH("V",IF(IF('Basisgegevens+Uitleg'!$C$5="Ja",LEN(G52&amp;H52&amp;I52&amp;J52),0)+IF('Basisgegevens+Uitleg'!$C$6="Ja",LEN(L52&amp;M52&amp;N52&amp;O52),0)+IF('Basisgegevens+Uitleg'!$C$7="Ja",LEN(Q52&amp;R52&amp;S52&amp;T52),0)+IF('Basisgegevens+Uitleg'!$C$8="Ja",LEN(V52&amp;W52&amp;X52&amp;Y52),0)+IF('Basisgegevens+Uitleg'!$C$9="Ja",LEN(AA52&amp;AB52&amp;AC52&amp;AD52),0)&lt;(4+IF('Basisgegevens+Uitleg'!$C$6="Ja",4,0)+IF('Basisgegevens+Uitleg'!$C$7="Ja",4,0)+IF('Basisgegevens+Uitleg'!$C$8="Ja",4,0)+IF('Basisgegevens+Uitleg'!$C$9="Ja",4,0)),C52,"Niet")&amp;(G52&amp;H52&amp;I52&amp;J52&amp;IF('Basisgegevens+Uitleg'!$C$6="Ja",L52&amp;M52&amp;N52&amp;O52,"")&amp;IF('Basisgegevens+Uitleg'!$C$7="Ja",Q52&amp;R52&amp;S52&amp;T52,"")&amp;IF('Basisgegevens+Uitleg'!$C$8="Ja",V52&amp;W52&amp;X52&amp;Y52,"")&amp;IF('Basisgegevens+Uitleg'!$C$9="Ja",AA52&amp;AB52&amp;AC52&amp;AD52,"")),1))=TRUE,"","V ")&amp;IF(ISERROR(SEARCH("M",IF(IF('Basisgegevens+Uitleg'!$C$5="Ja",LEN(G52&amp;H52&amp;I52&amp;J52),0)+IF('Basisgegevens+Uitleg'!$C$6="Ja",LEN(L52&amp;M52&amp;N52&amp;O52),0)+IF('Basisgegevens+Uitleg'!$C$7="Ja",LEN(Q52&amp;R52&amp;S52&amp;T52),0)+IF('Basisgegevens+Uitleg'!$C$8="Ja",LEN(V52&amp;W52&amp;X52&amp;Y52),0)+IF('Basisgegevens+Uitleg'!$C$9="Ja",LEN(AA52&amp;AB52&amp;AC52&amp;AD52),0)&lt;(4+IF('Basisgegevens+Uitleg'!$C$6="Ja",4,0)+IF('Basisgegevens+Uitleg'!$C$7="Ja",4,0)+IF('Basisgegevens+Uitleg'!$C$8="Ja",4,0)+IF('Basisgegevens+Uitleg'!$C$9="Ja",4,0)),C52,"Niet")&amp;(G52&amp;H52&amp;I52&amp;J52&amp;IF('Basisgegevens+Uitleg'!$C$6="Ja",L52&amp;M52&amp;N52&amp;O52,"")&amp;IF('Basisgegevens+Uitleg'!$C$7="Ja",Q52&amp;R52&amp;S52&amp;T52,"")&amp;IF('Basisgegevens+Uitleg'!$C$8="Ja",V52&amp;W52&amp;X52&amp;Y52,"")&amp;IF('Basisgegevens+Uitleg'!$C$9="Ja",AA52&amp;AB52&amp;AC52&amp;AD52,"")),1))=TRUE,"","M ")&amp;IF(ISERROR(SEARCH("A",IF(IF('Basisgegevens+Uitleg'!$C$5="Ja",LEN(G52&amp;H52&amp;I52&amp;J52),0)+IF('Basisgegevens+Uitleg'!$C$6="Ja",LEN(L52&amp;M52&amp;N52&amp;O52),0)+IF('Basisgegevens+Uitleg'!$C$7="Ja",LEN(Q52&amp;R52&amp;S52&amp;T52),0)+IF('Basisgegevens+Uitleg'!$C$8="Ja",LEN(V52&amp;W52&amp;X52&amp;Y52),0)+IF('Basisgegevens+Uitleg'!$C$9="Ja",LEN(AA52&amp;AB52&amp;AC52&amp;AD52),0)&lt;(4+IF('Basisgegevens+Uitleg'!$C$6="Ja",4,0)+IF('Basisgegevens+Uitleg'!$C$7="Ja",4,0)+IF('Basisgegevens+Uitleg'!$C$8="Ja",4,0)+IF('Basisgegevens+Uitleg'!$C$9="Ja",4,0)),C52,"Niet")&amp;(G52&amp;H52&amp;I52&amp;J52&amp;IF('Basisgegevens+Uitleg'!$C$6="Ja",L52&amp;M52&amp;N52&amp;O52,"")&amp;IF('Basisgegevens+Uitleg'!$C$7="Ja",Q52&amp;R52&amp;S52&amp;T52,"")&amp;IF('Basisgegevens+Uitleg'!$C$8="Ja",V52&amp;W52&amp;X52&amp;Y52,"")&amp;IF('Basisgegevens+Uitleg'!$C$9="Ja",AA52&amp;AB52&amp;AC52&amp;AD52,"")),1))=TRUE,"","A")))</f>
        <v>M</v>
      </c>
      <c r="E52" s="110" t="str">
        <f t="shared" si="2"/>
        <v>Maandag</v>
      </c>
      <c r="F52" s="138">
        <f>IF(ROW(E52)-5&lt;='Basisgegevens+Uitleg'!$C$2,F51+1,"--")</f>
        <v>45369</v>
      </c>
      <c r="G52" s="86"/>
      <c r="H52" s="82"/>
      <c r="I52" s="82"/>
      <c r="J52" s="87"/>
      <c r="K52" s="9"/>
      <c r="L52" s="86"/>
      <c r="M52" s="82"/>
      <c r="N52" s="82"/>
      <c r="O52" s="87"/>
      <c r="P52" s="9"/>
      <c r="Q52" s="86"/>
      <c r="R52" s="82"/>
      <c r="S52" s="82"/>
      <c r="T52" s="87"/>
      <c r="U52" s="9"/>
      <c r="V52" s="86"/>
      <c r="W52" s="82"/>
      <c r="X52" s="82"/>
      <c r="Y52" s="87"/>
      <c r="Z52" s="9"/>
      <c r="AA52" s="86"/>
      <c r="AB52" s="82"/>
      <c r="AC52" s="82"/>
      <c r="AD52" s="87"/>
      <c r="AE52" s="9"/>
      <c r="AF52" s="108"/>
      <c r="AG52" s="18" t="str">
        <f>IF(ISERROR(VLOOKUP($F52,'Speciale dagen&amp;Activiteiten'!$A$3:$A$100,1,FALSE))=TRUE,"",VLOOKUP($F52,'Speciale dagen&amp;Activiteiten'!$A$3:$B$100,2,FALSE))</f>
        <v/>
      </c>
      <c r="AH52" s="14" t="str">
        <f>IF(ISERROR(VLOOKUP(CONCATENATE(DAY($F52),"-",MONTH($F52)),Verjaardagen!$C$2:$C$101,1,FALSE))=TRUE,"",VLOOKUP(CONCATENATE(DAY($F52),"-",MONTH($F52)),Verjaardagen!$C$2:$E$101,3,FALSE))</f>
        <v/>
      </c>
      <c r="AI52" s="15" t="str">
        <f>IF(ISERROR(VLOOKUP(F52,'School(vakanties)&amp;Activiteiten'!A$4:A$102,1,FALSE)=TRUE),IF(ISERROR(VLOOKUP(F52,'School(vakanties)&amp;Activiteiten'!B$4:B$102,1,FALSE)=TRUE),IF(AJ52&gt;0,AI51,""),VLOOKUP(F52,'School(vakanties)&amp;Activiteiten'!B$4:C$102,2,FALSE)),VLOOKUP(F52,'School(vakanties)&amp;Activiteiten'!A$4:C$102,3,FALSE))</f>
        <v/>
      </c>
      <c r="AJ52" s="16">
        <f>IF(ISERROR(VLOOKUP(F52,'School(vakanties)&amp;Activiteiten'!A$4:A$102,1,FALSE)=TRUE),IF(AND(AJ51&gt;0,AJ51&lt;999),AJ51-1,0),VLOOKUP(F52,'School(vakanties)&amp;Activiteiten'!A$4:D$102,4,FALSE))</f>
        <v>0</v>
      </c>
    </row>
    <row r="53" spans="1:36" x14ac:dyDescent="0.25">
      <c r="A53" s="180" t="str">
        <f t="shared" si="0"/>
        <v>--</v>
      </c>
      <c r="B53" s="110">
        <f t="shared" si="1"/>
        <v>12</v>
      </c>
      <c r="C53" s="179" t="str">
        <f>IF(F53="--","--",IF(ISEVEN(B53)=TRUE,SUBSTITUTE(LEFT(VLOOKUP(E53,'Basisgegevens+Uitleg'!$B$19:$D$25,3,),1),0,"--"),SUBSTITUTE(LEFT(VLOOKUP(E53,'Basisgegevens+Uitleg'!$B$19:$C$25,2,),1),0,"--")))</f>
        <v>V</v>
      </c>
      <c r="D53" s="179" t="str">
        <f>IF(F53="--","--",TRIM(IF(ISERROR(SEARCH("V",IF(IF('Basisgegevens+Uitleg'!$C$5="Ja",LEN(G53&amp;H53&amp;I53&amp;J53),0)+IF('Basisgegevens+Uitleg'!$C$6="Ja",LEN(L53&amp;M53&amp;N53&amp;O53),0)+IF('Basisgegevens+Uitleg'!$C$7="Ja",LEN(Q53&amp;R53&amp;S53&amp;T53),0)+IF('Basisgegevens+Uitleg'!$C$8="Ja",LEN(V53&amp;W53&amp;X53&amp;Y53),0)+IF('Basisgegevens+Uitleg'!$C$9="Ja",LEN(AA53&amp;AB53&amp;AC53&amp;AD53),0)&lt;(4+IF('Basisgegevens+Uitleg'!$C$6="Ja",4,0)+IF('Basisgegevens+Uitleg'!$C$7="Ja",4,0)+IF('Basisgegevens+Uitleg'!$C$8="Ja",4,0)+IF('Basisgegevens+Uitleg'!$C$9="Ja",4,0)),C53,"Niet")&amp;(G53&amp;H53&amp;I53&amp;J53&amp;IF('Basisgegevens+Uitleg'!$C$6="Ja",L53&amp;M53&amp;N53&amp;O53,"")&amp;IF('Basisgegevens+Uitleg'!$C$7="Ja",Q53&amp;R53&amp;S53&amp;T53,"")&amp;IF('Basisgegevens+Uitleg'!$C$8="Ja",V53&amp;W53&amp;X53&amp;Y53,"")&amp;IF('Basisgegevens+Uitleg'!$C$9="Ja",AA53&amp;AB53&amp;AC53&amp;AD53,"")),1))=TRUE,"","V ")&amp;IF(ISERROR(SEARCH("M",IF(IF('Basisgegevens+Uitleg'!$C$5="Ja",LEN(G53&amp;H53&amp;I53&amp;J53),0)+IF('Basisgegevens+Uitleg'!$C$6="Ja",LEN(L53&amp;M53&amp;N53&amp;O53),0)+IF('Basisgegevens+Uitleg'!$C$7="Ja",LEN(Q53&amp;R53&amp;S53&amp;T53),0)+IF('Basisgegevens+Uitleg'!$C$8="Ja",LEN(V53&amp;W53&amp;X53&amp;Y53),0)+IF('Basisgegevens+Uitleg'!$C$9="Ja",LEN(AA53&amp;AB53&amp;AC53&amp;AD53),0)&lt;(4+IF('Basisgegevens+Uitleg'!$C$6="Ja",4,0)+IF('Basisgegevens+Uitleg'!$C$7="Ja",4,0)+IF('Basisgegevens+Uitleg'!$C$8="Ja",4,0)+IF('Basisgegevens+Uitleg'!$C$9="Ja",4,0)),C53,"Niet")&amp;(G53&amp;H53&amp;I53&amp;J53&amp;IF('Basisgegevens+Uitleg'!$C$6="Ja",L53&amp;M53&amp;N53&amp;O53,"")&amp;IF('Basisgegevens+Uitleg'!$C$7="Ja",Q53&amp;R53&amp;S53&amp;T53,"")&amp;IF('Basisgegevens+Uitleg'!$C$8="Ja",V53&amp;W53&amp;X53&amp;Y53,"")&amp;IF('Basisgegevens+Uitleg'!$C$9="Ja",AA53&amp;AB53&amp;AC53&amp;AD53,"")),1))=TRUE,"","M ")&amp;IF(ISERROR(SEARCH("A",IF(IF('Basisgegevens+Uitleg'!$C$5="Ja",LEN(G53&amp;H53&amp;I53&amp;J53),0)+IF('Basisgegevens+Uitleg'!$C$6="Ja",LEN(L53&amp;M53&amp;N53&amp;O53),0)+IF('Basisgegevens+Uitleg'!$C$7="Ja",LEN(Q53&amp;R53&amp;S53&amp;T53),0)+IF('Basisgegevens+Uitleg'!$C$8="Ja",LEN(V53&amp;W53&amp;X53&amp;Y53),0)+IF('Basisgegevens+Uitleg'!$C$9="Ja",LEN(AA53&amp;AB53&amp;AC53&amp;AD53),0)&lt;(4+IF('Basisgegevens+Uitleg'!$C$6="Ja",4,0)+IF('Basisgegevens+Uitleg'!$C$7="Ja",4,0)+IF('Basisgegevens+Uitleg'!$C$8="Ja",4,0)+IF('Basisgegevens+Uitleg'!$C$9="Ja",4,0)),C53,"Niet")&amp;(G53&amp;H53&amp;I53&amp;J53&amp;IF('Basisgegevens+Uitleg'!$C$6="Ja",L53&amp;M53&amp;N53&amp;O53,"")&amp;IF('Basisgegevens+Uitleg'!$C$7="Ja",Q53&amp;R53&amp;S53&amp;T53,"")&amp;IF('Basisgegevens+Uitleg'!$C$8="Ja",V53&amp;W53&amp;X53&amp;Y53,"")&amp;IF('Basisgegevens+Uitleg'!$C$9="Ja",AA53&amp;AB53&amp;AC53&amp;AD53,"")),1))=TRUE,"","A")))</f>
        <v>V</v>
      </c>
      <c r="E53" s="110" t="str">
        <f t="shared" si="2"/>
        <v>Dinsdag</v>
      </c>
      <c r="F53" s="138">
        <f>IF(ROW(E53)-5&lt;='Basisgegevens+Uitleg'!$C$2,F52+1,"--")</f>
        <v>45370</v>
      </c>
      <c r="G53" s="86"/>
      <c r="H53" s="82"/>
      <c r="I53" s="82"/>
      <c r="J53" s="87"/>
      <c r="K53" s="9"/>
      <c r="L53" s="86"/>
      <c r="M53" s="82"/>
      <c r="N53" s="82"/>
      <c r="O53" s="87"/>
      <c r="P53" s="9"/>
      <c r="Q53" s="86"/>
      <c r="R53" s="82"/>
      <c r="S53" s="82"/>
      <c r="T53" s="87"/>
      <c r="U53" s="9"/>
      <c r="V53" s="86"/>
      <c r="W53" s="82"/>
      <c r="X53" s="82"/>
      <c r="Y53" s="87"/>
      <c r="Z53" s="9"/>
      <c r="AA53" s="86"/>
      <c r="AB53" s="82"/>
      <c r="AC53" s="82"/>
      <c r="AD53" s="87"/>
      <c r="AE53" s="9"/>
      <c r="AF53" s="108"/>
      <c r="AG53" s="18" t="str">
        <f>IF(ISERROR(VLOOKUP($F53,'Speciale dagen&amp;Activiteiten'!$A$3:$A$100,1,FALSE))=TRUE,"",VLOOKUP($F53,'Speciale dagen&amp;Activiteiten'!$A$3:$B$100,2,FALSE))</f>
        <v/>
      </c>
      <c r="AH53" s="14" t="str">
        <f>IF(ISERROR(VLOOKUP(CONCATENATE(DAY($F53),"-",MONTH($F53)),Verjaardagen!$C$2:$C$101,1,FALSE))=TRUE,"",VLOOKUP(CONCATENATE(DAY($F53),"-",MONTH($F53)),Verjaardagen!$C$2:$E$101,3,FALSE))</f>
        <v/>
      </c>
      <c r="AI53" s="15" t="str">
        <f>IF(ISERROR(VLOOKUP(F53,'School(vakanties)&amp;Activiteiten'!A$4:A$102,1,FALSE)=TRUE),IF(ISERROR(VLOOKUP(F53,'School(vakanties)&amp;Activiteiten'!B$4:B$102,1,FALSE)=TRUE),IF(AJ53&gt;0,AI52,""),VLOOKUP(F53,'School(vakanties)&amp;Activiteiten'!B$4:C$102,2,FALSE)),VLOOKUP(F53,'School(vakanties)&amp;Activiteiten'!A$4:C$102,3,FALSE))</f>
        <v/>
      </c>
      <c r="AJ53" s="16">
        <f>IF(ISERROR(VLOOKUP(F53,'School(vakanties)&amp;Activiteiten'!A$4:A$102,1,FALSE)=TRUE),IF(AND(AJ52&gt;0,AJ52&lt;999),AJ52-1,0),VLOOKUP(F53,'School(vakanties)&amp;Activiteiten'!A$4:D$102,4,FALSE))</f>
        <v>0</v>
      </c>
    </row>
    <row r="54" spans="1:36" x14ac:dyDescent="0.25">
      <c r="A54" s="180" t="str">
        <f t="shared" si="0"/>
        <v>--</v>
      </c>
      <c r="B54" s="110">
        <f t="shared" si="1"/>
        <v>12</v>
      </c>
      <c r="C54" s="179" t="str">
        <f>IF(F54="--","--",IF(ISEVEN(B54)=TRUE,SUBSTITUTE(LEFT(VLOOKUP(E54,'Basisgegevens+Uitleg'!$B$19:$D$25,3,),1),0,"--"),SUBSTITUTE(LEFT(VLOOKUP(E54,'Basisgegevens+Uitleg'!$B$19:$C$25,2,),1),0,"--")))</f>
        <v>V</v>
      </c>
      <c r="D54" s="179" t="str">
        <f>IF(F54="--","--",TRIM(IF(ISERROR(SEARCH("V",IF(IF('Basisgegevens+Uitleg'!$C$5="Ja",LEN(G54&amp;H54&amp;I54&amp;J54),0)+IF('Basisgegevens+Uitleg'!$C$6="Ja",LEN(L54&amp;M54&amp;N54&amp;O54),0)+IF('Basisgegevens+Uitleg'!$C$7="Ja",LEN(Q54&amp;R54&amp;S54&amp;T54),0)+IF('Basisgegevens+Uitleg'!$C$8="Ja",LEN(V54&amp;W54&amp;X54&amp;Y54),0)+IF('Basisgegevens+Uitleg'!$C$9="Ja",LEN(AA54&amp;AB54&amp;AC54&amp;AD54),0)&lt;(4+IF('Basisgegevens+Uitleg'!$C$6="Ja",4,0)+IF('Basisgegevens+Uitleg'!$C$7="Ja",4,0)+IF('Basisgegevens+Uitleg'!$C$8="Ja",4,0)+IF('Basisgegevens+Uitleg'!$C$9="Ja",4,0)),C54,"Niet")&amp;(G54&amp;H54&amp;I54&amp;J54&amp;IF('Basisgegevens+Uitleg'!$C$6="Ja",L54&amp;M54&amp;N54&amp;O54,"")&amp;IF('Basisgegevens+Uitleg'!$C$7="Ja",Q54&amp;R54&amp;S54&amp;T54,"")&amp;IF('Basisgegevens+Uitleg'!$C$8="Ja",V54&amp;W54&amp;X54&amp;Y54,"")&amp;IF('Basisgegevens+Uitleg'!$C$9="Ja",AA54&amp;AB54&amp;AC54&amp;AD54,"")),1))=TRUE,"","V ")&amp;IF(ISERROR(SEARCH("M",IF(IF('Basisgegevens+Uitleg'!$C$5="Ja",LEN(G54&amp;H54&amp;I54&amp;J54),0)+IF('Basisgegevens+Uitleg'!$C$6="Ja",LEN(L54&amp;M54&amp;N54&amp;O54),0)+IF('Basisgegevens+Uitleg'!$C$7="Ja",LEN(Q54&amp;R54&amp;S54&amp;T54),0)+IF('Basisgegevens+Uitleg'!$C$8="Ja",LEN(V54&amp;W54&amp;X54&amp;Y54),0)+IF('Basisgegevens+Uitleg'!$C$9="Ja",LEN(AA54&amp;AB54&amp;AC54&amp;AD54),0)&lt;(4+IF('Basisgegevens+Uitleg'!$C$6="Ja",4,0)+IF('Basisgegevens+Uitleg'!$C$7="Ja",4,0)+IF('Basisgegevens+Uitleg'!$C$8="Ja",4,0)+IF('Basisgegevens+Uitleg'!$C$9="Ja",4,0)),C54,"Niet")&amp;(G54&amp;H54&amp;I54&amp;J54&amp;IF('Basisgegevens+Uitleg'!$C$6="Ja",L54&amp;M54&amp;N54&amp;O54,"")&amp;IF('Basisgegevens+Uitleg'!$C$7="Ja",Q54&amp;R54&amp;S54&amp;T54,"")&amp;IF('Basisgegevens+Uitleg'!$C$8="Ja",V54&amp;W54&amp;X54&amp;Y54,"")&amp;IF('Basisgegevens+Uitleg'!$C$9="Ja",AA54&amp;AB54&amp;AC54&amp;AD54,"")),1))=TRUE,"","M ")&amp;IF(ISERROR(SEARCH("A",IF(IF('Basisgegevens+Uitleg'!$C$5="Ja",LEN(G54&amp;H54&amp;I54&amp;J54),0)+IF('Basisgegevens+Uitleg'!$C$6="Ja",LEN(L54&amp;M54&amp;N54&amp;O54),0)+IF('Basisgegevens+Uitleg'!$C$7="Ja",LEN(Q54&amp;R54&amp;S54&amp;T54),0)+IF('Basisgegevens+Uitleg'!$C$8="Ja",LEN(V54&amp;W54&amp;X54&amp;Y54),0)+IF('Basisgegevens+Uitleg'!$C$9="Ja",LEN(AA54&amp;AB54&amp;AC54&amp;AD54),0)&lt;(4+IF('Basisgegevens+Uitleg'!$C$6="Ja",4,0)+IF('Basisgegevens+Uitleg'!$C$7="Ja",4,0)+IF('Basisgegevens+Uitleg'!$C$8="Ja",4,0)+IF('Basisgegevens+Uitleg'!$C$9="Ja",4,0)),C54,"Niet")&amp;(G54&amp;H54&amp;I54&amp;J54&amp;IF('Basisgegevens+Uitleg'!$C$6="Ja",L54&amp;M54&amp;N54&amp;O54,"")&amp;IF('Basisgegevens+Uitleg'!$C$7="Ja",Q54&amp;R54&amp;S54&amp;T54,"")&amp;IF('Basisgegevens+Uitleg'!$C$8="Ja",V54&amp;W54&amp;X54&amp;Y54,"")&amp;IF('Basisgegevens+Uitleg'!$C$9="Ja",AA54&amp;AB54&amp;AC54&amp;AD54,"")),1))=TRUE,"","A")))</f>
        <v>V</v>
      </c>
      <c r="E54" s="110" t="str">
        <f t="shared" si="2"/>
        <v>Woensdag</v>
      </c>
      <c r="F54" s="138">
        <f>IF(ROW(E54)-5&lt;='Basisgegevens+Uitleg'!$C$2,F53+1,"--")</f>
        <v>45371</v>
      </c>
      <c r="G54" s="86"/>
      <c r="H54" s="82"/>
      <c r="I54" s="82"/>
      <c r="J54" s="87"/>
      <c r="K54" s="9"/>
      <c r="L54" s="86"/>
      <c r="M54" s="82"/>
      <c r="N54" s="82"/>
      <c r="O54" s="87"/>
      <c r="P54" s="9"/>
      <c r="Q54" s="86"/>
      <c r="R54" s="82"/>
      <c r="S54" s="82"/>
      <c r="T54" s="87"/>
      <c r="U54" s="9"/>
      <c r="V54" s="86"/>
      <c r="W54" s="82"/>
      <c r="X54" s="82"/>
      <c r="Y54" s="87"/>
      <c r="Z54" s="9"/>
      <c r="AA54" s="86"/>
      <c r="AB54" s="82"/>
      <c r="AC54" s="82"/>
      <c r="AD54" s="87"/>
      <c r="AE54" s="9"/>
      <c r="AF54" s="108"/>
      <c r="AG54" s="18" t="str">
        <f>IF(ISERROR(VLOOKUP($F54,'Speciale dagen&amp;Activiteiten'!$A$3:$A$100,1,FALSE))=TRUE,"",VLOOKUP($F54,'Speciale dagen&amp;Activiteiten'!$A$3:$B$100,2,FALSE))</f>
        <v/>
      </c>
      <c r="AH54" s="14" t="str">
        <f>IF(ISERROR(VLOOKUP(CONCATENATE(DAY($F54),"-",MONTH($F54)),Verjaardagen!$C$2:$C$101,1,FALSE))=TRUE,"",VLOOKUP(CONCATENATE(DAY($F54),"-",MONTH($F54)),Verjaardagen!$C$2:$E$101,3,FALSE))</f>
        <v/>
      </c>
      <c r="AI54" s="15" t="str">
        <f>IF(ISERROR(VLOOKUP(F54,'School(vakanties)&amp;Activiteiten'!A$4:A$102,1,FALSE)=TRUE),IF(ISERROR(VLOOKUP(F54,'School(vakanties)&amp;Activiteiten'!B$4:B$102,1,FALSE)=TRUE),IF(AJ54&gt;0,AI53,""),VLOOKUP(F54,'School(vakanties)&amp;Activiteiten'!B$4:C$102,2,FALSE)),VLOOKUP(F54,'School(vakanties)&amp;Activiteiten'!A$4:C$102,3,FALSE))</f>
        <v/>
      </c>
      <c r="AJ54" s="16">
        <f>IF(ISERROR(VLOOKUP(F54,'School(vakanties)&amp;Activiteiten'!A$4:A$102,1,FALSE)=TRUE),IF(AND(AJ53&gt;0,AJ53&lt;999),AJ53-1,0),VLOOKUP(F54,'School(vakanties)&amp;Activiteiten'!A$4:D$102,4,FALSE))</f>
        <v>0</v>
      </c>
    </row>
    <row r="55" spans="1:36" x14ac:dyDescent="0.25">
      <c r="A55" s="180" t="str">
        <f t="shared" si="0"/>
        <v>--</v>
      </c>
      <c r="B55" s="110">
        <f t="shared" si="1"/>
        <v>12</v>
      </c>
      <c r="C55" s="179" t="str">
        <f>IF(F55="--","--",IF(ISEVEN(B55)=TRUE,SUBSTITUTE(LEFT(VLOOKUP(E55,'Basisgegevens+Uitleg'!$B$19:$D$25,3,),1),0,"--"),SUBSTITUTE(LEFT(VLOOKUP(E55,'Basisgegevens+Uitleg'!$B$19:$C$25,2,),1),0,"--")))</f>
        <v>V</v>
      </c>
      <c r="D55" s="179" t="str">
        <f>IF(F55="--","--",TRIM(IF(ISERROR(SEARCH("V",IF(IF('Basisgegevens+Uitleg'!$C$5="Ja",LEN(G55&amp;H55&amp;I55&amp;J55),0)+IF('Basisgegevens+Uitleg'!$C$6="Ja",LEN(L55&amp;M55&amp;N55&amp;O55),0)+IF('Basisgegevens+Uitleg'!$C$7="Ja",LEN(Q55&amp;R55&amp;S55&amp;T55),0)+IF('Basisgegevens+Uitleg'!$C$8="Ja",LEN(V55&amp;W55&amp;X55&amp;Y55),0)+IF('Basisgegevens+Uitleg'!$C$9="Ja",LEN(AA55&amp;AB55&amp;AC55&amp;AD55),0)&lt;(4+IF('Basisgegevens+Uitleg'!$C$6="Ja",4,0)+IF('Basisgegevens+Uitleg'!$C$7="Ja",4,0)+IF('Basisgegevens+Uitleg'!$C$8="Ja",4,0)+IF('Basisgegevens+Uitleg'!$C$9="Ja",4,0)),C55,"Niet")&amp;(G55&amp;H55&amp;I55&amp;J55&amp;IF('Basisgegevens+Uitleg'!$C$6="Ja",L55&amp;M55&amp;N55&amp;O55,"")&amp;IF('Basisgegevens+Uitleg'!$C$7="Ja",Q55&amp;R55&amp;S55&amp;T55,"")&amp;IF('Basisgegevens+Uitleg'!$C$8="Ja",V55&amp;W55&amp;X55&amp;Y55,"")&amp;IF('Basisgegevens+Uitleg'!$C$9="Ja",AA55&amp;AB55&amp;AC55&amp;AD55,"")),1))=TRUE,"","V ")&amp;IF(ISERROR(SEARCH("M",IF(IF('Basisgegevens+Uitleg'!$C$5="Ja",LEN(G55&amp;H55&amp;I55&amp;J55),0)+IF('Basisgegevens+Uitleg'!$C$6="Ja",LEN(L55&amp;M55&amp;N55&amp;O55),0)+IF('Basisgegevens+Uitleg'!$C$7="Ja",LEN(Q55&amp;R55&amp;S55&amp;T55),0)+IF('Basisgegevens+Uitleg'!$C$8="Ja",LEN(V55&amp;W55&amp;X55&amp;Y55),0)+IF('Basisgegevens+Uitleg'!$C$9="Ja",LEN(AA55&amp;AB55&amp;AC55&amp;AD55),0)&lt;(4+IF('Basisgegevens+Uitleg'!$C$6="Ja",4,0)+IF('Basisgegevens+Uitleg'!$C$7="Ja",4,0)+IF('Basisgegevens+Uitleg'!$C$8="Ja",4,0)+IF('Basisgegevens+Uitleg'!$C$9="Ja",4,0)),C55,"Niet")&amp;(G55&amp;H55&amp;I55&amp;J55&amp;IF('Basisgegevens+Uitleg'!$C$6="Ja",L55&amp;M55&amp;N55&amp;O55,"")&amp;IF('Basisgegevens+Uitleg'!$C$7="Ja",Q55&amp;R55&amp;S55&amp;T55,"")&amp;IF('Basisgegevens+Uitleg'!$C$8="Ja",V55&amp;W55&amp;X55&amp;Y55,"")&amp;IF('Basisgegevens+Uitleg'!$C$9="Ja",AA55&amp;AB55&amp;AC55&amp;AD55,"")),1))=TRUE,"","M ")&amp;IF(ISERROR(SEARCH("A",IF(IF('Basisgegevens+Uitleg'!$C$5="Ja",LEN(G55&amp;H55&amp;I55&amp;J55),0)+IF('Basisgegevens+Uitleg'!$C$6="Ja",LEN(L55&amp;M55&amp;N55&amp;O55),0)+IF('Basisgegevens+Uitleg'!$C$7="Ja",LEN(Q55&amp;R55&amp;S55&amp;T55),0)+IF('Basisgegevens+Uitleg'!$C$8="Ja",LEN(V55&amp;W55&amp;X55&amp;Y55),0)+IF('Basisgegevens+Uitleg'!$C$9="Ja",LEN(AA55&amp;AB55&amp;AC55&amp;AD55),0)&lt;(4+IF('Basisgegevens+Uitleg'!$C$6="Ja",4,0)+IF('Basisgegevens+Uitleg'!$C$7="Ja",4,0)+IF('Basisgegevens+Uitleg'!$C$8="Ja",4,0)+IF('Basisgegevens+Uitleg'!$C$9="Ja",4,0)),C55,"Niet")&amp;(G55&amp;H55&amp;I55&amp;J55&amp;IF('Basisgegevens+Uitleg'!$C$6="Ja",L55&amp;M55&amp;N55&amp;O55,"")&amp;IF('Basisgegevens+Uitleg'!$C$7="Ja",Q55&amp;R55&amp;S55&amp;T55,"")&amp;IF('Basisgegevens+Uitleg'!$C$8="Ja",V55&amp;W55&amp;X55&amp;Y55,"")&amp;IF('Basisgegevens+Uitleg'!$C$9="Ja",AA55&amp;AB55&amp;AC55&amp;AD55,"")),1))=TRUE,"","A")))</f>
        <v>V</v>
      </c>
      <c r="E55" s="110" t="str">
        <f t="shared" si="2"/>
        <v>Donderdag</v>
      </c>
      <c r="F55" s="138">
        <f>IF(ROW(E55)-5&lt;='Basisgegevens+Uitleg'!$C$2,F54+1,"--")</f>
        <v>45372</v>
      </c>
      <c r="G55" s="86"/>
      <c r="H55" s="82"/>
      <c r="I55" s="82"/>
      <c r="J55" s="87"/>
      <c r="K55" s="9"/>
      <c r="L55" s="86"/>
      <c r="M55" s="82"/>
      <c r="N55" s="82"/>
      <c r="O55" s="87"/>
      <c r="P55" s="9"/>
      <c r="Q55" s="86"/>
      <c r="R55" s="82"/>
      <c r="S55" s="82"/>
      <c r="T55" s="87"/>
      <c r="U55" s="9"/>
      <c r="V55" s="86"/>
      <c r="W55" s="82"/>
      <c r="X55" s="82"/>
      <c r="Y55" s="87"/>
      <c r="Z55" s="9"/>
      <c r="AA55" s="86"/>
      <c r="AB55" s="82"/>
      <c r="AC55" s="82"/>
      <c r="AD55" s="87"/>
      <c r="AE55" s="9"/>
      <c r="AF55" s="108"/>
      <c r="AG55" s="18" t="str">
        <f>IF(ISERROR(VLOOKUP($F55,'Speciale dagen&amp;Activiteiten'!$A$3:$A$100,1,FALSE))=TRUE,"",VLOOKUP($F55,'Speciale dagen&amp;Activiteiten'!$A$3:$B$100,2,FALSE))</f>
        <v/>
      </c>
      <c r="AH55" s="14" t="str">
        <f>IF(ISERROR(VLOOKUP(CONCATENATE(DAY($F55),"-",MONTH($F55)),Verjaardagen!$C$2:$C$101,1,FALSE))=TRUE,"",VLOOKUP(CONCATENATE(DAY($F55),"-",MONTH($F55)),Verjaardagen!$C$2:$E$101,3,FALSE))</f>
        <v/>
      </c>
      <c r="AI55" s="15" t="str">
        <f>IF(ISERROR(VLOOKUP(F55,'School(vakanties)&amp;Activiteiten'!A$4:A$102,1,FALSE)=TRUE),IF(ISERROR(VLOOKUP(F55,'School(vakanties)&amp;Activiteiten'!B$4:B$102,1,FALSE)=TRUE),IF(AJ55&gt;0,AI54,""),VLOOKUP(F55,'School(vakanties)&amp;Activiteiten'!B$4:C$102,2,FALSE)),VLOOKUP(F55,'School(vakanties)&amp;Activiteiten'!A$4:C$102,3,FALSE))</f>
        <v/>
      </c>
      <c r="AJ55" s="16">
        <f>IF(ISERROR(VLOOKUP(F55,'School(vakanties)&amp;Activiteiten'!A$4:A$102,1,FALSE)=TRUE),IF(AND(AJ54&gt;0,AJ54&lt;999),AJ54-1,0),VLOOKUP(F55,'School(vakanties)&amp;Activiteiten'!A$4:D$102,4,FALSE))</f>
        <v>0</v>
      </c>
    </row>
    <row r="56" spans="1:36" x14ac:dyDescent="0.25">
      <c r="A56" s="180" t="str">
        <f t="shared" si="0"/>
        <v>--</v>
      </c>
      <c r="B56" s="110">
        <f t="shared" si="1"/>
        <v>12</v>
      </c>
      <c r="C56" s="179" t="str">
        <f>IF(F56="--","--",IF(ISEVEN(B56)=TRUE,SUBSTITUTE(LEFT(VLOOKUP(E56,'Basisgegevens+Uitleg'!$B$19:$D$25,3,),1),0,"--"),SUBSTITUTE(LEFT(VLOOKUP(E56,'Basisgegevens+Uitleg'!$B$19:$C$25,2,),1),0,"--")))</f>
        <v>V</v>
      </c>
      <c r="D56" s="179" t="str">
        <f>IF(F56="--","--",TRIM(IF(ISERROR(SEARCH("V",IF(IF('Basisgegevens+Uitleg'!$C$5="Ja",LEN(G56&amp;H56&amp;I56&amp;J56),0)+IF('Basisgegevens+Uitleg'!$C$6="Ja",LEN(L56&amp;M56&amp;N56&amp;O56),0)+IF('Basisgegevens+Uitleg'!$C$7="Ja",LEN(Q56&amp;R56&amp;S56&amp;T56),0)+IF('Basisgegevens+Uitleg'!$C$8="Ja",LEN(V56&amp;W56&amp;X56&amp;Y56),0)+IF('Basisgegevens+Uitleg'!$C$9="Ja",LEN(AA56&amp;AB56&amp;AC56&amp;AD56),0)&lt;(4+IF('Basisgegevens+Uitleg'!$C$6="Ja",4,0)+IF('Basisgegevens+Uitleg'!$C$7="Ja",4,0)+IF('Basisgegevens+Uitleg'!$C$8="Ja",4,0)+IF('Basisgegevens+Uitleg'!$C$9="Ja",4,0)),C56,"Niet")&amp;(G56&amp;H56&amp;I56&amp;J56&amp;IF('Basisgegevens+Uitleg'!$C$6="Ja",L56&amp;M56&amp;N56&amp;O56,"")&amp;IF('Basisgegevens+Uitleg'!$C$7="Ja",Q56&amp;R56&amp;S56&amp;T56,"")&amp;IF('Basisgegevens+Uitleg'!$C$8="Ja",V56&amp;W56&amp;X56&amp;Y56,"")&amp;IF('Basisgegevens+Uitleg'!$C$9="Ja",AA56&amp;AB56&amp;AC56&amp;AD56,"")),1))=TRUE,"","V ")&amp;IF(ISERROR(SEARCH("M",IF(IF('Basisgegevens+Uitleg'!$C$5="Ja",LEN(G56&amp;H56&amp;I56&amp;J56),0)+IF('Basisgegevens+Uitleg'!$C$6="Ja",LEN(L56&amp;M56&amp;N56&amp;O56),0)+IF('Basisgegevens+Uitleg'!$C$7="Ja",LEN(Q56&amp;R56&amp;S56&amp;T56),0)+IF('Basisgegevens+Uitleg'!$C$8="Ja",LEN(V56&amp;W56&amp;X56&amp;Y56),0)+IF('Basisgegevens+Uitleg'!$C$9="Ja",LEN(AA56&amp;AB56&amp;AC56&amp;AD56),0)&lt;(4+IF('Basisgegevens+Uitleg'!$C$6="Ja",4,0)+IF('Basisgegevens+Uitleg'!$C$7="Ja",4,0)+IF('Basisgegevens+Uitleg'!$C$8="Ja",4,0)+IF('Basisgegevens+Uitleg'!$C$9="Ja",4,0)),C56,"Niet")&amp;(G56&amp;H56&amp;I56&amp;J56&amp;IF('Basisgegevens+Uitleg'!$C$6="Ja",L56&amp;M56&amp;N56&amp;O56,"")&amp;IF('Basisgegevens+Uitleg'!$C$7="Ja",Q56&amp;R56&amp;S56&amp;T56,"")&amp;IF('Basisgegevens+Uitleg'!$C$8="Ja",V56&amp;W56&amp;X56&amp;Y56,"")&amp;IF('Basisgegevens+Uitleg'!$C$9="Ja",AA56&amp;AB56&amp;AC56&amp;AD56,"")),1))=TRUE,"","M ")&amp;IF(ISERROR(SEARCH("A",IF(IF('Basisgegevens+Uitleg'!$C$5="Ja",LEN(G56&amp;H56&amp;I56&amp;J56),0)+IF('Basisgegevens+Uitleg'!$C$6="Ja",LEN(L56&amp;M56&amp;N56&amp;O56),0)+IF('Basisgegevens+Uitleg'!$C$7="Ja",LEN(Q56&amp;R56&amp;S56&amp;T56),0)+IF('Basisgegevens+Uitleg'!$C$8="Ja",LEN(V56&amp;W56&amp;X56&amp;Y56),0)+IF('Basisgegevens+Uitleg'!$C$9="Ja",LEN(AA56&amp;AB56&amp;AC56&amp;AD56),0)&lt;(4+IF('Basisgegevens+Uitleg'!$C$6="Ja",4,0)+IF('Basisgegevens+Uitleg'!$C$7="Ja",4,0)+IF('Basisgegevens+Uitleg'!$C$8="Ja",4,0)+IF('Basisgegevens+Uitleg'!$C$9="Ja",4,0)),C56,"Niet")&amp;(G56&amp;H56&amp;I56&amp;J56&amp;IF('Basisgegevens+Uitleg'!$C$6="Ja",L56&amp;M56&amp;N56&amp;O56,"")&amp;IF('Basisgegevens+Uitleg'!$C$7="Ja",Q56&amp;R56&amp;S56&amp;T56,"")&amp;IF('Basisgegevens+Uitleg'!$C$8="Ja",V56&amp;W56&amp;X56&amp;Y56,"")&amp;IF('Basisgegevens+Uitleg'!$C$9="Ja",AA56&amp;AB56&amp;AC56&amp;AD56,"")),1))=TRUE,"","A")))</f>
        <v>V</v>
      </c>
      <c r="E56" s="110" t="str">
        <f t="shared" si="2"/>
        <v>Vrijdag</v>
      </c>
      <c r="F56" s="138">
        <f>IF(ROW(E56)-5&lt;='Basisgegevens+Uitleg'!$C$2,F55+1,"--")</f>
        <v>45373</v>
      </c>
      <c r="G56" s="86"/>
      <c r="H56" s="82"/>
      <c r="I56" s="82"/>
      <c r="J56" s="87"/>
      <c r="K56" s="9"/>
      <c r="L56" s="86"/>
      <c r="M56" s="82"/>
      <c r="N56" s="82"/>
      <c r="O56" s="87"/>
      <c r="P56" s="9"/>
      <c r="Q56" s="86"/>
      <c r="R56" s="82"/>
      <c r="S56" s="82"/>
      <c r="T56" s="87"/>
      <c r="U56" s="9"/>
      <c r="V56" s="86"/>
      <c r="W56" s="82"/>
      <c r="X56" s="82"/>
      <c r="Y56" s="87"/>
      <c r="Z56" s="9"/>
      <c r="AA56" s="86"/>
      <c r="AB56" s="82"/>
      <c r="AC56" s="82"/>
      <c r="AD56" s="87"/>
      <c r="AE56" s="9"/>
      <c r="AF56" s="108"/>
      <c r="AG56" s="18" t="str">
        <f>IF(ISERROR(VLOOKUP($F56,'Speciale dagen&amp;Activiteiten'!$A$3:$A$100,1,FALSE))=TRUE,"",VLOOKUP($F56,'Speciale dagen&amp;Activiteiten'!$A$3:$B$100,2,FALSE))</f>
        <v/>
      </c>
      <c r="AH56" s="14" t="str">
        <f>IF(ISERROR(VLOOKUP(CONCATENATE(DAY($F56),"-",MONTH($F56)),Verjaardagen!$C$2:$C$101,1,FALSE))=TRUE,"",VLOOKUP(CONCATENATE(DAY($F56),"-",MONTH($F56)),Verjaardagen!$C$2:$E$101,3,FALSE))</f>
        <v/>
      </c>
      <c r="AI56" s="15" t="str">
        <f>IF(ISERROR(VLOOKUP(F56,'School(vakanties)&amp;Activiteiten'!A$4:A$102,1,FALSE)=TRUE),IF(ISERROR(VLOOKUP(F56,'School(vakanties)&amp;Activiteiten'!B$4:B$102,1,FALSE)=TRUE),IF(AJ56&gt;0,AI55,""),VLOOKUP(F56,'School(vakanties)&amp;Activiteiten'!B$4:C$102,2,FALSE)),VLOOKUP(F56,'School(vakanties)&amp;Activiteiten'!A$4:C$102,3,FALSE))</f>
        <v/>
      </c>
      <c r="AJ56" s="16">
        <f>IF(ISERROR(VLOOKUP(F56,'School(vakanties)&amp;Activiteiten'!A$4:A$102,1,FALSE)=TRUE),IF(AND(AJ55&gt;0,AJ55&lt;999),AJ55-1,0),VLOOKUP(F56,'School(vakanties)&amp;Activiteiten'!A$4:D$102,4,FALSE))</f>
        <v>0</v>
      </c>
    </row>
    <row r="57" spans="1:36" x14ac:dyDescent="0.25">
      <c r="A57" s="180" t="str">
        <f t="shared" si="0"/>
        <v>--</v>
      </c>
      <c r="B57" s="110">
        <f t="shared" si="1"/>
        <v>12</v>
      </c>
      <c r="C57" s="179" t="str">
        <f>IF(F57="--","--",IF(ISEVEN(B57)=TRUE,SUBSTITUTE(LEFT(VLOOKUP(E57,'Basisgegevens+Uitleg'!$B$19:$D$25,3,),1),0,"--"),SUBSTITUTE(LEFT(VLOOKUP(E57,'Basisgegevens+Uitleg'!$B$19:$C$25,2,),1),0,"--")))</f>
        <v>M</v>
      </c>
      <c r="D57" s="179" t="str">
        <f>IF(F57="--","--",TRIM(IF(ISERROR(SEARCH("V",IF(IF('Basisgegevens+Uitleg'!$C$5="Ja",LEN(G57&amp;H57&amp;I57&amp;J57),0)+IF('Basisgegevens+Uitleg'!$C$6="Ja",LEN(L57&amp;M57&amp;N57&amp;O57),0)+IF('Basisgegevens+Uitleg'!$C$7="Ja",LEN(Q57&amp;R57&amp;S57&amp;T57),0)+IF('Basisgegevens+Uitleg'!$C$8="Ja",LEN(V57&amp;W57&amp;X57&amp;Y57),0)+IF('Basisgegevens+Uitleg'!$C$9="Ja",LEN(AA57&amp;AB57&amp;AC57&amp;AD57),0)&lt;(4+IF('Basisgegevens+Uitleg'!$C$6="Ja",4,0)+IF('Basisgegevens+Uitleg'!$C$7="Ja",4,0)+IF('Basisgegevens+Uitleg'!$C$8="Ja",4,0)+IF('Basisgegevens+Uitleg'!$C$9="Ja",4,0)),C57,"Niet")&amp;(G57&amp;H57&amp;I57&amp;J57&amp;IF('Basisgegevens+Uitleg'!$C$6="Ja",L57&amp;M57&amp;N57&amp;O57,"")&amp;IF('Basisgegevens+Uitleg'!$C$7="Ja",Q57&amp;R57&amp;S57&amp;T57,"")&amp;IF('Basisgegevens+Uitleg'!$C$8="Ja",V57&amp;W57&amp;X57&amp;Y57,"")&amp;IF('Basisgegevens+Uitleg'!$C$9="Ja",AA57&amp;AB57&amp;AC57&amp;AD57,"")),1))=TRUE,"","V ")&amp;IF(ISERROR(SEARCH("M",IF(IF('Basisgegevens+Uitleg'!$C$5="Ja",LEN(G57&amp;H57&amp;I57&amp;J57),0)+IF('Basisgegevens+Uitleg'!$C$6="Ja",LEN(L57&amp;M57&amp;N57&amp;O57),0)+IF('Basisgegevens+Uitleg'!$C$7="Ja",LEN(Q57&amp;R57&amp;S57&amp;T57),0)+IF('Basisgegevens+Uitleg'!$C$8="Ja",LEN(V57&amp;W57&amp;X57&amp;Y57),0)+IF('Basisgegevens+Uitleg'!$C$9="Ja",LEN(AA57&amp;AB57&amp;AC57&amp;AD57),0)&lt;(4+IF('Basisgegevens+Uitleg'!$C$6="Ja",4,0)+IF('Basisgegevens+Uitleg'!$C$7="Ja",4,0)+IF('Basisgegevens+Uitleg'!$C$8="Ja",4,0)+IF('Basisgegevens+Uitleg'!$C$9="Ja",4,0)),C57,"Niet")&amp;(G57&amp;H57&amp;I57&amp;J57&amp;IF('Basisgegevens+Uitleg'!$C$6="Ja",L57&amp;M57&amp;N57&amp;O57,"")&amp;IF('Basisgegevens+Uitleg'!$C$7="Ja",Q57&amp;R57&amp;S57&amp;T57,"")&amp;IF('Basisgegevens+Uitleg'!$C$8="Ja",V57&amp;W57&amp;X57&amp;Y57,"")&amp;IF('Basisgegevens+Uitleg'!$C$9="Ja",AA57&amp;AB57&amp;AC57&amp;AD57,"")),1))=TRUE,"","M ")&amp;IF(ISERROR(SEARCH("A",IF(IF('Basisgegevens+Uitleg'!$C$5="Ja",LEN(G57&amp;H57&amp;I57&amp;J57),0)+IF('Basisgegevens+Uitleg'!$C$6="Ja",LEN(L57&amp;M57&amp;N57&amp;O57),0)+IF('Basisgegevens+Uitleg'!$C$7="Ja",LEN(Q57&amp;R57&amp;S57&amp;T57),0)+IF('Basisgegevens+Uitleg'!$C$8="Ja",LEN(V57&amp;W57&amp;X57&amp;Y57),0)+IF('Basisgegevens+Uitleg'!$C$9="Ja",LEN(AA57&amp;AB57&amp;AC57&amp;AD57),0)&lt;(4+IF('Basisgegevens+Uitleg'!$C$6="Ja",4,0)+IF('Basisgegevens+Uitleg'!$C$7="Ja",4,0)+IF('Basisgegevens+Uitleg'!$C$8="Ja",4,0)+IF('Basisgegevens+Uitleg'!$C$9="Ja",4,0)),C57,"Niet")&amp;(G57&amp;H57&amp;I57&amp;J57&amp;IF('Basisgegevens+Uitleg'!$C$6="Ja",L57&amp;M57&amp;N57&amp;O57,"")&amp;IF('Basisgegevens+Uitleg'!$C$7="Ja",Q57&amp;R57&amp;S57&amp;T57,"")&amp;IF('Basisgegevens+Uitleg'!$C$8="Ja",V57&amp;W57&amp;X57&amp;Y57,"")&amp;IF('Basisgegevens+Uitleg'!$C$9="Ja",AA57&amp;AB57&amp;AC57&amp;AD57,"")),1))=TRUE,"","A")))</f>
        <v>M</v>
      </c>
      <c r="E57" s="110" t="str">
        <f t="shared" si="2"/>
        <v>Zaterdag</v>
      </c>
      <c r="F57" s="138">
        <f>IF(ROW(E57)-5&lt;='Basisgegevens+Uitleg'!$C$2,F56+1,"--")</f>
        <v>45374</v>
      </c>
      <c r="G57" s="86"/>
      <c r="H57" s="82"/>
      <c r="I57" s="82"/>
      <c r="J57" s="87"/>
      <c r="K57" s="9"/>
      <c r="L57" s="86"/>
      <c r="M57" s="82"/>
      <c r="N57" s="82"/>
      <c r="O57" s="87"/>
      <c r="P57" s="9"/>
      <c r="Q57" s="86"/>
      <c r="R57" s="82"/>
      <c r="S57" s="82"/>
      <c r="T57" s="87"/>
      <c r="U57" s="9"/>
      <c r="V57" s="86"/>
      <c r="W57" s="82"/>
      <c r="X57" s="82"/>
      <c r="Y57" s="87"/>
      <c r="Z57" s="9"/>
      <c r="AA57" s="86"/>
      <c r="AB57" s="82"/>
      <c r="AC57" s="82"/>
      <c r="AD57" s="87"/>
      <c r="AE57" s="9"/>
      <c r="AF57" s="108"/>
      <c r="AG57" s="18" t="str">
        <f>IF(ISERROR(VLOOKUP($F57,'Speciale dagen&amp;Activiteiten'!$A$3:$A$100,1,FALSE))=TRUE,"",VLOOKUP($F57,'Speciale dagen&amp;Activiteiten'!$A$3:$B$100,2,FALSE))</f>
        <v/>
      </c>
      <c r="AH57" s="14" t="str">
        <f>IF(ISERROR(VLOOKUP(CONCATENATE(DAY($F57),"-",MONTH($F57)),Verjaardagen!$C$2:$C$101,1,FALSE))=TRUE,"",VLOOKUP(CONCATENATE(DAY($F57),"-",MONTH($F57)),Verjaardagen!$C$2:$E$101,3,FALSE))</f>
        <v/>
      </c>
      <c r="AI57" s="15" t="str">
        <f>IF(ISERROR(VLOOKUP(F57,'School(vakanties)&amp;Activiteiten'!A$4:A$102,1,FALSE)=TRUE),IF(ISERROR(VLOOKUP(F57,'School(vakanties)&amp;Activiteiten'!B$4:B$102,1,FALSE)=TRUE),IF(AJ57&gt;0,AI56,""),VLOOKUP(F57,'School(vakanties)&amp;Activiteiten'!B$4:C$102,2,FALSE)),VLOOKUP(F57,'School(vakanties)&amp;Activiteiten'!A$4:C$102,3,FALSE))</f>
        <v/>
      </c>
      <c r="AJ57" s="16">
        <f>IF(ISERROR(VLOOKUP(F57,'School(vakanties)&amp;Activiteiten'!A$4:A$102,1,FALSE)=TRUE),IF(AND(AJ56&gt;0,AJ56&lt;999),AJ56-1,0),VLOOKUP(F57,'School(vakanties)&amp;Activiteiten'!A$4:D$102,4,FALSE))</f>
        <v>0</v>
      </c>
    </row>
    <row r="58" spans="1:36" x14ac:dyDescent="0.25">
      <c r="A58" s="180" t="str">
        <f t="shared" si="0"/>
        <v>--</v>
      </c>
      <c r="B58" s="110">
        <f t="shared" si="1"/>
        <v>12</v>
      </c>
      <c r="C58" s="179" t="str">
        <f>IF(F58="--","--",IF(ISEVEN(B58)=TRUE,SUBSTITUTE(LEFT(VLOOKUP(E58,'Basisgegevens+Uitleg'!$B$19:$D$25,3,),1),0,"--"),SUBSTITUTE(LEFT(VLOOKUP(E58,'Basisgegevens+Uitleg'!$B$19:$C$25,2,),1),0,"--")))</f>
        <v>A</v>
      </c>
      <c r="D58" s="179" t="str">
        <f>IF(F58="--","--",TRIM(IF(ISERROR(SEARCH("V",IF(IF('Basisgegevens+Uitleg'!$C$5="Ja",LEN(G58&amp;H58&amp;I58&amp;J58),0)+IF('Basisgegevens+Uitleg'!$C$6="Ja",LEN(L58&amp;M58&amp;N58&amp;O58),0)+IF('Basisgegevens+Uitleg'!$C$7="Ja",LEN(Q58&amp;R58&amp;S58&amp;T58),0)+IF('Basisgegevens+Uitleg'!$C$8="Ja",LEN(V58&amp;W58&amp;X58&amp;Y58),0)+IF('Basisgegevens+Uitleg'!$C$9="Ja",LEN(AA58&amp;AB58&amp;AC58&amp;AD58),0)&lt;(4+IF('Basisgegevens+Uitleg'!$C$6="Ja",4,0)+IF('Basisgegevens+Uitleg'!$C$7="Ja",4,0)+IF('Basisgegevens+Uitleg'!$C$8="Ja",4,0)+IF('Basisgegevens+Uitleg'!$C$9="Ja",4,0)),C58,"Niet")&amp;(G58&amp;H58&amp;I58&amp;J58&amp;IF('Basisgegevens+Uitleg'!$C$6="Ja",L58&amp;M58&amp;N58&amp;O58,"")&amp;IF('Basisgegevens+Uitleg'!$C$7="Ja",Q58&amp;R58&amp;S58&amp;T58,"")&amp;IF('Basisgegevens+Uitleg'!$C$8="Ja",V58&amp;W58&amp;X58&amp;Y58,"")&amp;IF('Basisgegevens+Uitleg'!$C$9="Ja",AA58&amp;AB58&amp;AC58&amp;AD58,"")),1))=TRUE,"","V ")&amp;IF(ISERROR(SEARCH("M",IF(IF('Basisgegevens+Uitleg'!$C$5="Ja",LEN(G58&amp;H58&amp;I58&amp;J58),0)+IF('Basisgegevens+Uitleg'!$C$6="Ja",LEN(L58&amp;M58&amp;N58&amp;O58),0)+IF('Basisgegevens+Uitleg'!$C$7="Ja",LEN(Q58&amp;R58&amp;S58&amp;T58),0)+IF('Basisgegevens+Uitleg'!$C$8="Ja",LEN(V58&amp;W58&amp;X58&amp;Y58),0)+IF('Basisgegevens+Uitleg'!$C$9="Ja",LEN(AA58&amp;AB58&amp;AC58&amp;AD58),0)&lt;(4+IF('Basisgegevens+Uitleg'!$C$6="Ja",4,0)+IF('Basisgegevens+Uitleg'!$C$7="Ja",4,0)+IF('Basisgegevens+Uitleg'!$C$8="Ja",4,0)+IF('Basisgegevens+Uitleg'!$C$9="Ja",4,0)),C58,"Niet")&amp;(G58&amp;H58&amp;I58&amp;J58&amp;IF('Basisgegevens+Uitleg'!$C$6="Ja",L58&amp;M58&amp;N58&amp;O58,"")&amp;IF('Basisgegevens+Uitleg'!$C$7="Ja",Q58&amp;R58&amp;S58&amp;T58,"")&amp;IF('Basisgegevens+Uitleg'!$C$8="Ja",V58&amp;W58&amp;X58&amp;Y58,"")&amp;IF('Basisgegevens+Uitleg'!$C$9="Ja",AA58&amp;AB58&amp;AC58&amp;AD58,"")),1))=TRUE,"","M ")&amp;IF(ISERROR(SEARCH("A",IF(IF('Basisgegevens+Uitleg'!$C$5="Ja",LEN(G58&amp;H58&amp;I58&amp;J58),0)+IF('Basisgegevens+Uitleg'!$C$6="Ja",LEN(L58&amp;M58&amp;N58&amp;O58),0)+IF('Basisgegevens+Uitleg'!$C$7="Ja",LEN(Q58&amp;R58&amp;S58&amp;T58),0)+IF('Basisgegevens+Uitleg'!$C$8="Ja",LEN(V58&amp;W58&amp;X58&amp;Y58),0)+IF('Basisgegevens+Uitleg'!$C$9="Ja",LEN(AA58&amp;AB58&amp;AC58&amp;AD58),0)&lt;(4+IF('Basisgegevens+Uitleg'!$C$6="Ja",4,0)+IF('Basisgegevens+Uitleg'!$C$7="Ja",4,0)+IF('Basisgegevens+Uitleg'!$C$8="Ja",4,0)+IF('Basisgegevens+Uitleg'!$C$9="Ja",4,0)),C58,"Niet")&amp;(G58&amp;H58&amp;I58&amp;J58&amp;IF('Basisgegevens+Uitleg'!$C$6="Ja",L58&amp;M58&amp;N58&amp;O58,"")&amp;IF('Basisgegevens+Uitleg'!$C$7="Ja",Q58&amp;R58&amp;S58&amp;T58,"")&amp;IF('Basisgegevens+Uitleg'!$C$8="Ja",V58&amp;W58&amp;X58&amp;Y58,"")&amp;IF('Basisgegevens+Uitleg'!$C$9="Ja",AA58&amp;AB58&amp;AC58&amp;AD58,"")),1))=TRUE,"","A")))</f>
        <v>A</v>
      </c>
      <c r="E58" s="110" t="str">
        <f t="shared" si="2"/>
        <v>Zondag</v>
      </c>
      <c r="F58" s="138">
        <f>IF(ROW(E58)-5&lt;='Basisgegevens+Uitleg'!$C$2,F57+1,"--")</f>
        <v>45375</v>
      </c>
      <c r="G58" s="86"/>
      <c r="H58" s="82"/>
      <c r="I58" s="82"/>
      <c r="J58" s="87"/>
      <c r="K58" s="9"/>
      <c r="L58" s="86"/>
      <c r="M58" s="82"/>
      <c r="N58" s="82"/>
      <c r="O58" s="87"/>
      <c r="P58" s="9"/>
      <c r="Q58" s="86"/>
      <c r="R58" s="82"/>
      <c r="S58" s="82"/>
      <c r="T58" s="87"/>
      <c r="U58" s="9"/>
      <c r="V58" s="86"/>
      <c r="W58" s="82"/>
      <c r="X58" s="82"/>
      <c r="Y58" s="87"/>
      <c r="Z58" s="9"/>
      <c r="AA58" s="86"/>
      <c r="AB58" s="82"/>
      <c r="AC58" s="82"/>
      <c r="AD58" s="87"/>
      <c r="AE58" s="9"/>
      <c r="AF58" s="108"/>
      <c r="AG58" s="18" t="str">
        <f>IF(ISERROR(VLOOKUP($F58,'Speciale dagen&amp;Activiteiten'!$A$3:$A$100,1,FALSE))=TRUE,"",VLOOKUP($F58,'Speciale dagen&amp;Activiteiten'!$A$3:$B$100,2,FALSE))</f>
        <v/>
      </c>
      <c r="AH58" s="14" t="str">
        <f>IF(ISERROR(VLOOKUP(CONCATENATE(DAY($F58),"-",MONTH($F58)),Verjaardagen!$C$2:$C$101,1,FALSE))=TRUE,"",VLOOKUP(CONCATENATE(DAY($F58),"-",MONTH($F58)),Verjaardagen!$C$2:$E$101,3,FALSE))</f>
        <v/>
      </c>
      <c r="AI58" s="15" t="str">
        <f>IF(ISERROR(VLOOKUP(F58,'School(vakanties)&amp;Activiteiten'!A$4:A$102,1,FALSE)=TRUE),IF(ISERROR(VLOOKUP(F58,'School(vakanties)&amp;Activiteiten'!B$4:B$102,1,FALSE)=TRUE),IF(AJ58&gt;0,AI57,""),VLOOKUP(F58,'School(vakanties)&amp;Activiteiten'!B$4:C$102,2,FALSE)),VLOOKUP(F58,'School(vakanties)&amp;Activiteiten'!A$4:C$102,3,FALSE))</f>
        <v/>
      </c>
      <c r="AJ58" s="16">
        <f>IF(ISERROR(VLOOKUP(F58,'School(vakanties)&amp;Activiteiten'!A$4:A$102,1,FALSE)=TRUE),IF(AND(AJ57&gt;0,AJ57&lt;999),AJ57-1,0),VLOOKUP(F58,'School(vakanties)&amp;Activiteiten'!A$4:D$102,4,FALSE))</f>
        <v>0</v>
      </c>
    </row>
    <row r="59" spans="1:36" x14ac:dyDescent="0.25">
      <c r="A59" s="180" t="str">
        <f t="shared" si="0"/>
        <v>--</v>
      </c>
      <c r="B59" s="110">
        <f t="shared" si="1"/>
        <v>13</v>
      </c>
      <c r="C59" s="179" t="str">
        <f>IF(F59="--","--",IF(ISEVEN(B59)=TRUE,SUBSTITUTE(LEFT(VLOOKUP(E59,'Basisgegevens+Uitleg'!$B$19:$D$25,3,),1),0,"--"),SUBSTITUTE(LEFT(VLOOKUP(E59,'Basisgegevens+Uitleg'!$B$19:$C$25,2,),1),0,"--")))</f>
        <v>V</v>
      </c>
      <c r="D59" s="179" t="str">
        <f>IF(F59="--","--",TRIM(IF(ISERROR(SEARCH("V",IF(IF('Basisgegevens+Uitleg'!$C$5="Ja",LEN(G59&amp;H59&amp;I59&amp;J59),0)+IF('Basisgegevens+Uitleg'!$C$6="Ja",LEN(L59&amp;M59&amp;N59&amp;O59),0)+IF('Basisgegevens+Uitleg'!$C$7="Ja",LEN(Q59&amp;R59&amp;S59&amp;T59),0)+IF('Basisgegevens+Uitleg'!$C$8="Ja",LEN(V59&amp;W59&amp;X59&amp;Y59),0)+IF('Basisgegevens+Uitleg'!$C$9="Ja",LEN(AA59&amp;AB59&amp;AC59&amp;AD59),0)&lt;(4+IF('Basisgegevens+Uitleg'!$C$6="Ja",4,0)+IF('Basisgegevens+Uitleg'!$C$7="Ja",4,0)+IF('Basisgegevens+Uitleg'!$C$8="Ja",4,0)+IF('Basisgegevens+Uitleg'!$C$9="Ja",4,0)),C59,"Niet")&amp;(G59&amp;H59&amp;I59&amp;J59&amp;IF('Basisgegevens+Uitleg'!$C$6="Ja",L59&amp;M59&amp;N59&amp;O59,"")&amp;IF('Basisgegevens+Uitleg'!$C$7="Ja",Q59&amp;R59&amp;S59&amp;T59,"")&amp;IF('Basisgegevens+Uitleg'!$C$8="Ja",V59&amp;W59&amp;X59&amp;Y59,"")&amp;IF('Basisgegevens+Uitleg'!$C$9="Ja",AA59&amp;AB59&amp;AC59&amp;AD59,"")),1))=TRUE,"","V ")&amp;IF(ISERROR(SEARCH("M",IF(IF('Basisgegevens+Uitleg'!$C$5="Ja",LEN(G59&amp;H59&amp;I59&amp;J59),0)+IF('Basisgegevens+Uitleg'!$C$6="Ja",LEN(L59&amp;M59&amp;N59&amp;O59),0)+IF('Basisgegevens+Uitleg'!$C$7="Ja",LEN(Q59&amp;R59&amp;S59&amp;T59),0)+IF('Basisgegevens+Uitleg'!$C$8="Ja",LEN(V59&amp;W59&amp;X59&amp;Y59),0)+IF('Basisgegevens+Uitleg'!$C$9="Ja",LEN(AA59&amp;AB59&amp;AC59&amp;AD59),0)&lt;(4+IF('Basisgegevens+Uitleg'!$C$6="Ja",4,0)+IF('Basisgegevens+Uitleg'!$C$7="Ja",4,0)+IF('Basisgegevens+Uitleg'!$C$8="Ja",4,0)+IF('Basisgegevens+Uitleg'!$C$9="Ja",4,0)),C59,"Niet")&amp;(G59&amp;H59&amp;I59&amp;J59&amp;IF('Basisgegevens+Uitleg'!$C$6="Ja",L59&amp;M59&amp;N59&amp;O59,"")&amp;IF('Basisgegevens+Uitleg'!$C$7="Ja",Q59&amp;R59&amp;S59&amp;T59,"")&amp;IF('Basisgegevens+Uitleg'!$C$8="Ja",V59&amp;W59&amp;X59&amp;Y59,"")&amp;IF('Basisgegevens+Uitleg'!$C$9="Ja",AA59&amp;AB59&amp;AC59&amp;AD59,"")),1))=TRUE,"","M ")&amp;IF(ISERROR(SEARCH("A",IF(IF('Basisgegevens+Uitleg'!$C$5="Ja",LEN(G59&amp;H59&amp;I59&amp;J59),0)+IF('Basisgegevens+Uitleg'!$C$6="Ja",LEN(L59&amp;M59&amp;N59&amp;O59),0)+IF('Basisgegevens+Uitleg'!$C$7="Ja",LEN(Q59&amp;R59&amp;S59&amp;T59),0)+IF('Basisgegevens+Uitleg'!$C$8="Ja",LEN(V59&amp;W59&amp;X59&amp;Y59),0)+IF('Basisgegevens+Uitleg'!$C$9="Ja",LEN(AA59&amp;AB59&amp;AC59&amp;AD59),0)&lt;(4+IF('Basisgegevens+Uitleg'!$C$6="Ja",4,0)+IF('Basisgegevens+Uitleg'!$C$7="Ja",4,0)+IF('Basisgegevens+Uitleg'!$C$8="Ja",4,0)+IF('Basisgegevens+Uitleg'!$C$9="Ja",4,0)),C59,"Niet")&amp;(G59&amp;H59&amp;I59&amp;J59&amp;IF('Basisgegevens+Uitleg'!$C$6="Ja",L59&amp;M59&amp;N59&amp;O59,"")&amp;IF('Basisgegevens+Uitleg'!$C$7="Ja",Q59&amp;R59&amp;S59&amp;T59,"")&amp;IF('Basisgegevens+Uitleg'!$C$8="Ja",V59&amp;W59&amp;X59&amp;Y59,"")&amp;IF('Basisgegevens+Uitleg'!$C$9="Ja",AA59&amp;AB59&amp;AC59&amp;AD59,"")),1))=TRUE,"","A")))</f>
        <v>V</v>
      </c>
      <c r="E59" s="110" t="str">
        <f t="shared" si="2"/>
        <v>Maandag</v>
      </c>
      <c r="F59" s="138">
        <f>IF(ROW(E59)-5&lt;='Basisgegevens+Uitleg'!$C$2,F58+1,"--")</f>
        <v>45376</v>
      </c>
      <c r="G59" s="86"/>
      <c r="H59" s="82"/>
      <c r="I59" s="82"/>
      <c r="J59" s="87"/>
      <c r="K59" s="9"/>
      <c r="L59" s="86"/>
      <c r="M59" s="82"/>
      <c r="N59" s="82"/>
      <c r="O59" s="87"/>
      <c r="P59" s="9"/>
      <c r="Q59" s="86"/>
      <c r="R59" s="82"/>
      <c r="S59" s="82"/>
      <c r="T59" s="87"/>
      <c r="U59" s="9"/>
      <c r="V59" s="86"/>
      <c r="W59" s="82"/>
      <c r="X59" s="82"/>
      <c r="Y59" s="87"/>
      <c r="Z59" s="9"/>
      <c r="AA59" s="86"/>
      <c r="AB59" s="82"/>
      <c r="AC59" s="82"/>
      <c r="AD59" s="87"/>
      <c r="AE59" s="9"/>
      <c r="AF59" s="108"/>
      <c r="AG59" s="18" t="str">
        <f>IF(ISERROR(VLOOKUP($F59,'Speciale dagen&amp;Activiteiten'!$A$3:$A$100,1,FALSE))=TRUE,"",VLOOKUP($F59,'Speciale dagen&amp;Activiteiten'!$A$3:$B$100,2,FALSE))</f>
        <v/>
      </c>
      <c r="AH59" s="14" t="str">
        <f>IF(ISERROR(VLOOKUP(CONCATENATE(DAY($F59),"-",MONTH($F59)),Verjaardagen!$C$2:$C$101,1,FALSE))=TRUE,"",VLOOKUP(CONCATENATE(DAY($F59),"-",MONTH($F59)),Verjaardagen!$C$2:$E$101,3,FALSE))</f>
        <v/>
      </c>
      <c r="AI59" s="15" t="str">
        <f>IF(ISERROR(VLOOKUP(F59,'School(vakanties)&amp;Activiteiten'!A$4:A$102,1,FALSE)=TRUE),IF(ISERROR(VLOOKUP(F59,'School(vakanties)&amp;Activiteiten'!B$4:B$102,1,FALSE)=TRUE),IF(AJ59&gt;0,AI58,""),VLOOKUP(F59,'School(vakanties)&amp;Activiteiten'!B$4:C$102,2,FALSE)),VLOOKUP(F59,'School(vakanties)&amp;Activiteiten'!A$4:C$102,3,FALSE))</f>
        <v/>
      </c>
      <c r="AJ59" s="16">
        <f>IF(ISERROR(VLOOKUP(F59,'School(vakanties)&amp;Activiteiten'!A$4:A$102,1,FALSE)=TRUE),IF(AND(AJ58&gt;0,AJ58&lt;999),AJ58-1,0),VLOOKUP(F59,'School(vakanties)&amp;Activiteiten'!A$4:D$102,4,FALSE))</f>
        <v>0</v>
      </c>
    </row>
    <row r="60" spans="1:36" x14ac:dyDescent="0.25">
      <c r="A60" s="180" t="str">
        <f t="shared" si="0"/>
        <v>--</v>
      </c>
      <c r="B60" s="110">
        <f t="shared" si="1"/>
        <v>13</v>
      </c>
      <c r="C60" s="179" t="str">
        <f>IF(F60="--","--",IF(ISEVEN(B60)=TRUE,SUBSTITUTE(LEFT(VLOOKUP(E60,'Basisgegevens+Uitleg'!$B$19:$D$25,3,),1),0,"--"),SUBSTITUTE(LEFT(VLOOKUP(E60,'Basisgegevens+Uitleg'!$B$19:$C$25,2,),1),0,"--")))</f>
        <v>M</v>
      </c>
      <c r="D60" s="179" t="str">
        <f>IF(F60="--","--",TRIM(IF(ISERROR(SEARCH("V",IF(IF('Basisgegevens+Uitleg'!$C$5="Ja",LEN(G60&amp;H60&amp;I60&amp;J60),0)+IF('Basisgegevens+Uitleg'!$C$6="Ja",LEN(L60&amp;M60&amp;N60&amp;O60),0)+IF('Basisgegevens+Uitleg'!$C$7="Ja",LEN(Q60&amp;R60&amp;S60&amp;T60),0)+IF('Basisgegevens+Uitleg'!$C$8="Ja",LEN(V60&amp;W60&amp;X60&amp;Y60),0)+IF('Basisgegevens+Uitleg'!$C$9="Ja",LEN(AA60&amp;AB60&amp;AC60&amp;AD60),0)&lt;(4+IF('Basisgegevens+Uitleg'!$C$6="Ja",4,0)+IF('Basisgegevens+Uitleg'!$C$7="Ja",4,0)+IF('Basisgegevens+Uitleg'!$C$8="Ja",4,0)+IF('Basisgegevens+Uitleg'!$C$9="Ja",4,0)),C60,"Niet")&amp;(G60&amp;H60&amp;I60&amp;J60&amp;IF('Basisgegevens+Uitleg'!$C$6="Ja",L60&amp;M60&amp;N60&amp;O60,"")&amp;IF('Basisgegevens+Uitleg'!$C$7="Ja",Q60&amp;R60&amp;S60&amp;T60,"")&amp;IF('Basisgegevens+Uitleg'!$C$8="Ja",V60&amp;W60&amp;X60&amp;Y60,"")&amp;IF('Basisgegevens+Uitleg'!$C$9="Ja",AA60&amp;AB60&amp;AC60&amp;AD60,"")),1))=TRUE,"","V ")&amp;IF(ISERROR(SEARCH("M",IF(IF('Basisgegevens+Uitleg'!$C$5="Ja",LEN(G60&amp;H60&amp;I60&amp;J60),0)+IF('Basisgegevens+Uitleg'!$C$6="Ja",LEN(L60&amp;M60&amp;N60&amp;O60),0)+IF('Basisgegevens+Uitleg'!$C$7="Ja",LEN(Q60&amp;R60&amp;S60&amp;T60),0)+IF('Basisgegevens+Uitleg'!$C$8="Ja",LEN(V60&amp;W60&amp;X60&amp;Y60),0)+IF('Basisgegevens+Uitleg'!$C$9="Ja",LEN(AA60&amp;AB60&amp;AC60&amp;AD60),0)&lt;(4+IF('Basisgegevens+Uitleg'!$C$6="Ja",4,0)+IF('Basisgegevens+Uitleg'!$C$7="Ja",4,0)+IF('Basisgegevens+Uitleg'!$C$8="Ja",4,0)+IF('Basisgegevens+Uitleg'!$C$9="Ja",4,0)),C60,"Niet")&amp;(G60&amp;H60&amp;I60&amp;J60&amp;IF('Basisgegevens+Uitleg'!$C$6="Ja",L60&amp;M60&amp;N60&amp;O60,"")&amp;IF('Basisgegevens+Uitleg'!$C$7="Ja",Q60&amp;R60&amp;S60&amp;T60,"")&amp;IF('Basisgegevens+Uitleg'!$C$8="Ja",V60&amp;W60&amp;X60&amp;Y60,"")&amp;IF('Basisgegevens+Uitleg'!$C$9="Ja",AA60&amp;AB60&amp;AC60&amp;AD60,"")),1))=TRUE,"","M ")&amp;IF(ISERROR(SEARCH("A",IF(IF('Basisgegevens+Uitleg'!$C$5="Ja",LEN(G60&amp;H60&amp;I60&amp;J60),0)+IF('Basisgegevens+Uitleg'!$C$6="Ja",LEN(L60&amp;M60&amp;N60&amp;O60),0)+IF('Basisgegevens+Uitleg'!$C$7="Ja",LEN(Q60&amp;R60&amp;S60&amp;T60),0)+IF('Basisgegevens+Uitleg'!$C$8="Ja",LEN(V60&amp;W60&amp;X60&amp;Y60),0)+IF('Basisgegevens+Uitleg'!$C$9="Ja",LEN(AA60&amp;AB60&amp;AC60&amp;AD60),0)&lt;(4+IF('Basisgegevens+Uitleg'!$C$6="Ja",4,0)+IF('Basisgegevens+Uitleg'!$C$7="Ja",4,0)+IF('Basisgegevens+Uitleg'!$C$8="Ja",4,0)+IF('Basisgegevens+Uitleg'!$C$9="Ja",4,0)),C60,"Niet")&amp;(G60&amp;H60&amp;I60&amp;J60&amp;IF('Basisgegevens+Uitleg'!$C$6="Ja",L60&amp;M60&amp;N60&amp;O60,"")&amp;IF('Basisgegevens+Uitleg'!$C$7="Ja",Q60&amp;R60&amp;S60&amp;T60,"")&amp;IF('Basisgegevens+Uitleg'!$C$8="Ja",V60&amp;W60&amp;X60&amp;Y60,"")&amp;IF('Basisgegevens+Uitleg'!$C$9="Ja",AA60&amp;AB60&amp;AC60&amp;AD60,"")),1))=TRUE,"","A")))</f>
        <v>M</v>
      </c>
      <c r="E60" s="110" t="str">
        <f t="shared" si="2"/>
        <v>Dinsdag</v>
      </c>
      <c r="F60" s="138">
        <f>IF(ROW(E60)-5&lt;='Basisgegevens+Uitleg'!$C$2,F59+1,"--")</f>
        <v>45377</v>
      </c>
      <c r="G60" s="86"/>
      <c r="H60" s="82"/>
      <c r="I60" s="82"/>
      <c r="J60" s="87"/>
      <c r="K60" s="9"/>
      <c r="L60" s="86"/>
      <c r="M60" s="82"/>
      <c r="N60" s="82"/>
      <c r="O60" s="87"/>
      <c r="P60" s="9"/>
      <c r="Q60" s="86"/>
      <c r="R60" s="82"/>
      <c r="S60" s="82"/>
      <c r="T60" s="87"/>
      <c r="U60" s="9"/>
      <c r="V60" s="86"/>
      <c r="W60" s="82"/>
      <c r="X60" s="82"/>
      <c r="Y60" s="87"/>
      <c r="Z60" s="9"/>
      <c r="AA60" s="86"/>
      <c r="AB60" s="82"/>
      <c r="AC60" s="82"/>
      <c r="AD60" s="87"/>
      <c r="AE60" s="9"/>
      <c r="AF60" s="108"/>
      <c r="AG60" s="18" t="str">
        <f>IF(ISERROR(VLOOKUP($F60,'Speciale dagen&amp;Activiteiten'!$A$3:$A$100,1,FALSE))=TRUE,"",VLOOKUP($F60,'Speciale dagen&amp;Activiteiten'!$A$3:$B$100,2,FALSE))</f>
        <v/>
      </c>
      <c r="AH60" s="14" t="str">
        <f>IF(ISERROR(VLOOKUP(CONCATENATE(DAY($F60),"-",MONTH($F60)),Verjaardagen!$C$2:$C$101,1,FALSE))=TRUE,"",VLOOKUP(CONCATENATE(DAY($F60),"-",MONTH($F60)),Verjaardagen!$C$2:$E$101,3,FALSE))</f>
        <v/>
      </c>
      <c r="AI60" s="15" t="str">
        <f>IF(ISERROR(VLOOKUP(F60,'School(vakanties)&amp;Activiteiten'!A$4:A$102,1,FALSE)=TRUE),IF(ISERROR(VLOOKUP(F60,'School(vakanties)&amp;Activiteiten'!B$4:B$102,1,FALSE)=TRUE),IF(AJ60&gt;0,AI59,""),VLOOKUP(F60,'School(vakanties)&amp;Activiteiten'!B$4:C$102,2,FALSE)),VLOOKUP(F60,'School(vakanties)&amp;Activiteiten'!A$4:C$102,3,FALSE))</f>
        <v/>
      </c>
      <c r="AJ60" s="16">
        <f>IF(ISERROR(VLOOKUP(F60,'School(vakanties)&amp;Activiteiten'!A$4:A$102,1,FALSE)=TRUE),IF(AND(AJ59&gt;0,AJ59&lt;999),AJ59-1,0),VLOOKUP(F60,'School(vakanties)&amp;Activiteiten'!A$4:D$102,4,FALSE))</f>
        <v>0</v>
      </c>
    </row>
    <row r="61" spans="1:36" x14ac:dyDescent="0.25">
      <c r="A61" s="180" t="str">
        <f t="shared" si="0"/>
        <v>--</v>
      </c>
      <c r="B61" s="110">
        <f t="shared" si="1"/>
        <v>13</v>
      </c>
      <c r="C61" s="179" t="str">
        <f>IF(F61="--","--",IF(ISEVEN(B61)=TRUE,SUBSTITUTE(LEFT(VLOOKUP(E61,'Basisgegevens+Uitleg'!$B$19:$D$25,3,),1),0,"--"),SUBSTITUTE(LEFT(VLOOKUP(E61,'Basisgegevens+Uitleg'!$B$19:$C$25,2,),1),0,"--")))</f>
        <v>M</v>
      </c>
      <c r="D61" s="179" t="str">
        <f>IF(F61="--","--",TRIM(IF(ISERROR(SEARCH("V",IF(IF('Basisgegevens+Uitleg'!$C$5="Ja",LEN(G61&amp;H61&amp;I61&amp;J61),0)+IF('Basisgegevens+Uitleg'!$C$6="Ja",LEN(L61&amp;M61&amp;N61&amp;O61),0)+IF('Basisgegevens+Uitleg'!$C$7="Ja",LEN(Q61&amp;R61&amp;S61&amp;T61),0)+IF('Basisgegevens+Uitleg'!$C$8="Ja",LEN(V61&amp;W61&amp;X61&amp;Y61),0)+IF('Basisgegevens+Uitleg'!$C$9="Ja",LEN(AA61&amp;AB61&amp;AC61&amp;AD61),0)&lt;(4+IF('Basisgegevens+Uitleg'!$C$6="Ja",4,0)+IF('Basisgegevens+Uitleg'!$C$7="Ja",4,0)+IF('Basisgegevens+Uitleg'!$C$8="Ja",4,0)+IF('Basisgegevens+Uitleg'!$C$9="Ja",4,0)),C61,"Niet")&amp;(G61&amp;H61&amp;I61&amp;J61&amp;IF('Basisgegevens+Uitleg'!$C$6="Ja",L61&amp;M61&amp;N61&amp;O61,"")&amp;IF('Basisgegevens+Uitleg'!$C$7="Ja",Q61&amp;R61&amp;S61&amp;T61,"")&amp;IF('Basisgegevens+Uitleg'!$C$8="Ja",V61&amp;W61&amp;X61&amp;Y61,"")&amp;IF('Basisgegevens+Uitleg'!$C$9="Ja",AA61&amp;AB61&amp;AC61&amp;AD61,"")),1))=TRUE,"","V ")&amp;IF(ISERROR(SEARCH("M",IF(IF('Basisgegevens+Uitleg'!$C$5="Ja",LEN(G61&amp;H61&amp;I61&amp;J61),0)+IF('Basisgegevens+Uitleg'!$C$6="Ja",LEN(L61&amp;M61&amp;N61&amp;O61),0)+IF('Basisgegevens+Uitleg'!$C$7="Ja",LEN(Q61&amp;R61&amp;S61&amp;T61),0)+IF('Basisgegevens+Uitleg'!$C$8="Ja",LEN(V61&amp;W61&amp;X61&amp;Y61),0)+IF('Basisgegevens+Uitleg'!$C$9="Ja",LEN(AA61&amp;AB61&amp;AC61&amp;AD61),0)&lt;(4+IF('Basisgegevens+Uitleg'!$C$6="Ja",4,0)+IF('Basisgegevens+Uitleg'!$C$7="Ja",4,0)+IF('Basisgegevens+Uitleg'!$C$8="Ja",4,0)+IF('Basisgegevens+Uitleg'!$C$9="Ja",4,0)),C61,"Niet")&amp;(G61&amp;H61&amp;I61&amp;J61&amp;IF('Basisgegevens+Uitleg'!$C$6="Ja",L61&amp;M61&amp;N61&amp;O61,"")&amp;IF('Basisgegevens+Uitleg'!$C$7="Ja",Q61&amp;R61&amp;S61&amp;T61,"")&amp;IF('Basisgegevens+Uitleg'!$C$8="Ja",V61&amp;W61&amp;X61&amp;Y61,"")&amp;IF('Basisgegevens+Uitleg'!$C$9="Ja",AA61&amp;AB61&amp;AC61&amp;AD61,"")),1))=TRUE,"","M ")&amp;IF(ISERROR(SEARCH("A",IF(IF('Basisgegevens+Uitleg'!$C$5="Ja",LEN(G61&amp;H61&amp;I61&amp;J61),0)+IF('Basisgegevens+Uitleg'!$C$6="Ja",LEN(L61&amp;M61&amp;N61&amp;O61),0)+IF('Basisgegevens+Uitleg'!$C$7="Ja",LEN(Q61&amp;R61&amp;S61&amp;T61),0)+IF('Basisgegevens+Uitleg'!$C$8="Ja",LEN(V61&amp;W61&amp;X61&amp;Y61),0)+IF('Basisgegevens+Uitleg'!$C$9="Ja",LEN(AA61&amp;AB61&amp;AC61&amp;AD61),0)&lt;(4+IF('Basisgegevens+Uitleg'!$C$6="Ja",4,0)+IF('Basisgegevens+Uitleg'!$C$7="Ja",4,0)+IF('Basisgegevens+Uitleg'!$C$8="Ja",4,0)+IF('Basisgegevens+Uitleg'!$C$9="Ja",4,0)),C61,"Niet")&amp;(G61&amp;H61&amp;I61&amp;J61&amp;IF('Basisgegevens+Uitleg'!$C$6="Ja",L61&amp;M61&amp;N61&amp;O61,"")&amp;IF('Basisgegevens+Uitleg'!$C$7="Ja",Q61&amp;R61&amp;S61&amp;T61,"")&amp;IF('Basisgegevens+Uitleg'!$C$8="Ja",V61&amp;W61&amp;X61&amp;Y61,"")&amp;IF('Basisgegevens+Uitleg'!$C$9="Ja",AA61&amp;AB61&amp;AC61&amp;AD61,"")),1))=TRUE,"","A")))</f>
        <v>M</v>
      </c>
      <c r="E61" s="110" t="str">
        <f t="shared" si="2"/>
        <v>Woensdag</v>
      </c>
      <c r="F61" s="138">
        <f>IF(ROW(E61)-5&lt;='Basisgegevens+Uitleg'!$C$2,F60+1,"--")</f>
        <v>45378</v>
      </c>
      <c r="G61" s="86"/>
      <c r="H61" s="82"/>
      <c r="I61" s="82"/>
      <c r="J61" s="87"/>
      <c r="K61" s="9"/>
      <c r="L61" s="86"/>
      <c r="M61" s="82"/>
      <c r="N61" s="82"/>
      <c r="O61" s="87"/>
      <c r="P61" s="9"/>
      <c r="Q61" s="86"/>
      <c r="R61" s="82"/>
      <c r="S61" s="82"/>
      <c r="T61" s="87"/>
      <c r="U61" s="9"/>
      <c r="V61" s="86"/>
      <c r="W61" s="82"/>
      <c r="X61" s="82"/>
      <c r="Y61" s="87"/>
      <c r="Z61" s="9"/>
      <c r="AA61" s="86"/>
      <c r="AB61" s="82"/>
      <c r="AC61" s="82"/>
      <c r="AD61" s="87"/>
      <c r="AE61" s="9"/>
      <c r="AF61" s="108"/>
      <c r="AG61" s="18" t="str">
        <f>IF(ISERROR(VLOOKUP($F61,'Speciale dagen&amp;Activiteiten'!$A$3:$A$100,1,FALSE))=TRUE,"",VLOOKUP($F61,'Speciale dagen&amp;Activiteiten'!$A$3:$B$100,2,FALSE))</f>
        <v/>
      </c>
      <c r="AH61" s="14" t="str">
        <f>IF(ISERROR(VLOOKUP(CONCATENATE(DAY($F61),"-",MONTH($F61)),Verjaardagen!$C$2:$C$101,1,FALSE))=TRUE,"",VLOOKUP(CONCATENATE(DAY($F61),"-",MONTH($F61)),Verjaardagen!$C$2:$E$101,3,FALSE))</f>
        <v/>
      </c>
      <c r="AI61" s="15" t="str">
        <f>IF(ISERROR(VLOOKUP(F61,'School(vakanties)&amp;Activiteiten'!A$4:A$102,1,FALSE)=TRUE),IF(ISERROR(VLOOKUP(F61,'School(vakanties)&amp;Activiteiten'!B$4:B$102,1,FALSE)=TRUE),IF(AJ61&gt;0,AI60,""),VLOOKUP(F61,'School(vakanties)&amp;Activiteiten'!B$4:C$102,2,FALSE)),VLOOKUP(F61,'School(vakanties)&amp;Activiteiten'!A$4:C$102,3,FALSE))</f>
        <v/>
      </c>
      <c r="AJ61" s="16">
        <f>IF(ISERROR(VLOOKUP(F61,'School(vakanties)&amp;Activiteiten'!A$4:A$102,1,FALSE)=TRUE),IF(AND(AJ60&gt;0,AJ60&lt;999),AJ60-1,0),VLOOKUP(F61,'School(vakanties)&amp;Activiteiten'!A$4:D$102,4,FALSE))</f>
        <v>0</v>
      </c>
    </row>
    <row r="62" spans="1:36" x14ac:dyDescent="0.25">
      <c r="A62" s="180" t="str">
        <f t="shared" si="0"/>
        <v>--</v>
      </c>
      <c r="B62" s="110">
        <f t="shared" si="1"/>
        <v>13</v>
      </c>
      <c r="C62" s="179" t="str">
        <f>IF(F62="--","--",IF(ISEVEN(B62)=TRUE,SUBSTITUTE(LEFT(VLOOKUP(E62,'Basisgegevens+Uitleg'!$B$19:$D$25,3,),1),0,"--"),SUBSTITUTE(LEFT(VLOOKUP(E62,'Basisgegevens+Uitleg'!$B$19:$C$25,2,),1),0,"--")))</f>
        <v>M</v>
      </c>
      <c r="D62" s="179" t="str">
        <f>IF(F62="--","--",TRIM(IF(ISERROR(SEARCH("V",IF(IF('Basisgegevens+Uitleg'!$C$5="Ja",LEN(G62&amp;H62&amp;I62&amp;J62),0)+IF('Basisgegevens+Uitleg'!$C$6="Ja",LEN(L62&amp;M62&amp;N62&amp;O62),0)+IF('Basisgegevens+Uitleg'!$C$7="Ja",LEN(Q62&amp;R62&amp;S62&amp;T62),0)+IF('Basisgegevens+Uitleg'!$C$8="Ja",LEN(V62&amp;W62&amp;X62&amp;Y62),0)+IF('Basisgegevens+Uitleg'!$C$9="Ja",LEN(AA62&amp;AB62&amp;AC62&amp;AD62),0)&lt;(4+IF('Basisgegevens+Uitleg'!$C$6="Ja",4,0)+IF('Basisgegevens+Uitleg'!$C$7="Ja",4,0)+IF('Basisgegevens+Uitleg'!$C$8="Ja",4,0)+IF('Basisgegevens+Uitleg'!$C$9="Ja",4,0)),C62,"Niet")&amp;(G62&amp;H62&amp;I62&amp;J62&amp;IF('Basisgegevens+Uitleg'!$C$6="Ja",L62&amp;M62&amp;N62&amp;O62,"")&amp;IF('Basisgegevens+Uitleg'!$C$7="Ja",Q62&amp;R62&amp;S62&amp;T62,"")&amp;IF('Basisgegevens+Uitleg'!$C$8="Ja",V62&amp;W62&amp;X62&amp;Y62,"")&amp;IF('Basisgegevens+Uitleg'!$C$9="Ja",AA62&amp;AB62&amp;AC62&amp;AD62,"")),1))=TRUE,"","V ")&amp;IF(ISERROR(SEARCH("M",IF(IF('Basisgegevens+Uitleg'!$C$5="Ja",LEN(G62&amp;H62&amp;I62&amp;J62),0)+IF('Basisgegevens+Uitleg'!$C$6="Ja",LEN(L62&amp;M62&amp;N62&amp;O62),0)+IF('Basisgegevens+Uitleg'!$C$7="Ja",LEN(Q62&amp;R62&amp;S62&amp;T62),0)+IF('Basisgegevens+Uitleg'!$C$8="Ja",LEN(V62&amp;W62&amp;X62&amp;Y62),0)+IF('Basisgegevens+Uitleg'!$C$9="Ja",LEN(AA62&amp;AB62&amp;AC62&amp;AD62),0)&lt;(4+IF('Basisgegevens+Uitleg'!$C$6="Ja",4,0)+IF('Basisgegevens+Uitleg'!$C$7="Ja",4,0)+IF('Basisgegevens+Uitleg'!$C$8="Ja",4,0)+IF('Basisgegevens+Uitleg'!$C$9="Ja",4,0)),C62,"Niet")&amp;(G62&amp;H62&amp;I62&amp;J62&amp;IF('Basisgegevens+Uitleg'!$C$6="Ja",L62&amp;M62&amp;N62&amp;O62,"")&amp;IF('Basisgegevens+Uitleg'!$C$7="Ja",Q62&amp;R62&amp;S62&amp;T62,"")&amp;IF('Basisgegevens+Uitleg'!$C$8="Ja",V62&amp;W62&amp;X62&amp;Y62,"")&amp;IF('Basisgegevens+Uitleg'!$C$9="Ja",AA62&amp;AB62&amp;AC62&amp;AD62,"")),1))=TRUE,"","M ")&amp;IF(ISERROR(SEARCH("A",IF(IF('Basisgegevens+Uitleg'!$C$5="Ja",LEN(G62&amp;H62&amp;I62&amp;J62),0)+IF('Basisgegevens+Uitleg'!$C$6="Ja",LEN(L62&amp;M62&amp;N62&amp;O62),0)+IF('Basisgegevens+Uitleg'!$C$7="Ja",LEN(Q62&amp;R62&amp;S62&amp;T62),0)+IF('Basisgegevens+Uitleg'!$C$8="Ja",LEN(V62&amp;W62&amp;X62&amp;Y62),0)+IF('Basisgegevens+Uitleg'!$C$9="Ja",LEN(AA62&amp;AB62&amp;AC62&amp;AD62),0)&lt;(4+IF('Basisgegevens+Uitleg'!$C$6="Ja",4,0)+IF('Basisgegevens+Uitleg'!$C$7="Ja",4,0)+IF('Basisgegevens+Uitleg'!$C$8="Ja",4,0)+IF('Basisgegevens+Uitleg'!$C$9="Ja",4,0)),C62,"Niet")&amp;(G62&amp;H62&amp;I62&amp;J62&amp;IF('Basisgegevens+Uitleg'!$C$6="Ja",L62&amp;M62&amp;N62&amp;O62,"")&amp;IF('Basisgegevens+Uitleg'!$C$7="Ja",Q62&amp;R62&amp;S62&amp;T62,"")&amp;IF('Basisgegevens+Uitleg'!$C$8="Ja",V62&amp;W62&amp;X62&amp;Y62,"")&amp;IF('Basisgegevens+Uitleg'!$C$9="Ja",AA62&amp;AB62&amp;AC62&amp;AD62,"")),1))=TRUE,"","A")))</f>
        <v>M</v>
      </c>
      <c r="E62" s="110" t="str">
        <f t="shared" si="2"/>
        <v>Donderdag</v>
      </c>
      <c r="F62" s="138">
        <f>IF(ROW(E62)-5&lt;='Basisgegevens+Uitleg'!$C$2,F61+1,"--")</f>
        <v>45379</v>
      </c>
      <c r="G62" s="86"/>
      <c r="H62" s="82"/>
      <c r="I62" s="82"/>
      <c r="J62" s="87"/>
      <c r="K62" s="9"/>
      <c r="L62" s="86"/>
      <c r="M62" s="82"/>
      <c r="N62" s="82"/>
      <c r="O62" s="87"/>
      <c r="P62" s="9"/>
      <c r="Q62" s="86"/>
      <c r="R62" s="82"/>
      <c r="S62" s="82"/>
      <c r="T62" s="87"/>
      <c r="U62" s="9"/>
      <c r="V62" s="86"/>
      <c r="W62" s="82"/>
      <c r="X62" s="82"/>
      <c r="Y62" s="87"/>
      <c r="Z62" s="9"/>
      <c r="AA62" s="86"/>
      <c r="AB62" s="82"/>
      <c r="AC62" s="82"/>
      <c r="AD62" s="87"/>
      <c r="AE62" s="9"/>
      <c r="AF62" s="108"/>
      <c r="AG62" s="18" t="str">
        <f>IF(ISERROR(VLOOKUP($F62,'Speciale dagen&amp;Activiteiten'!$A$3:$A$100,1,FALSE))=TRUE,"",VLOOKUP($F62,'Speciale dagen&amp;Activiteiten'!$A$3:$B$100,2,FALSE))</f>
        <v/>
      </c>
      <c r="AH62" s="14" t="str">
        <f>IF(ISERROR(VLOOKUP(CONCATENATE(DAY($F62),"-",MONTH($F62)),Verjaardagen!$C$2:$C$101,1,FALSE))=TRUE,"",VLOOKUP(CONCATENATE(DAY($F62),"-",MONTH($F62)),Verjaardagen!$C$2:$E$101,3,FALSE))</f>
        <v/>
      </c>
      <c r="AI62" s="15" t="str">
        <f>IF(ISERROR(VLOOKUP(F62,'School(vakanties)&amp;Activiteiten'!A$4:A$102,1,FALSE)=TRUE),IF(ISERROR(VLOOKUP(F62,'School(vakanties)&amp;Activiteiten'!B$4:B$102,1,FALSE)=TRUE),IF(AJ62&gt;0,AI61,""),VLOOKUP(F62,'School(vakanties)&amp;Activiteiten'!B$4:C$102,2,FALSE)),VLOOKUP(F62,'School(vakanties)&amp;Activiteiten'!A$4:C$102,3,FALSE))</f>
        <v/>
      </c>
      <c r="AJ62" s="16">
        <f>IF(ISERROR(VLOOKUP(F62,'School(vakanties)&amp;Activiteiten'!A$4:A$102,1,FALSE)=TRUE),IF(AND(AJ61&gt;0,AJ61&lt;999),AJ61-1,0),VLOOKUP(F62,'School(vakanties)&amp;Activiteiten'!A$4:D$102,4,FALSE))</f>
        <v>0</v>
      </c>
    </row>
    <row r="63" spans="1:36" x14ac:dyDescent="0.25">
      <c r="A63" s="180" t="str">
        <f t="shared" si="0"/>
        <v>--</v>
      </c>
      <c r="B63" s="110">
        <f t="shared" si="1"/>
        <v>13</v>
      </c>
      <c r="C63" s="179" t="str">
        <f>IF(F63="--","--",IF(ISEVEN(B63)=TRUE,SUBSTITUTE(LEFT(VLOOKUP(E63,'Basisgegevens+Uitleg'!$B$19:$D$25,3,),1),0,"--"),SUBSTITUTE(LEFT(VLOOKUP(E63,'Basisgegevens+Uitleg'!$B$19:$C$25,2,),1),0,"--")))</f>
        <v>M</v>
      </c>
      <c r="D63" s="179" t="str">
        <f>IF(F63="--","--",TRIM(IF(ISERROR(SEARCH("V",IF(IF('Basisgegevens+Uitleg'!$C$5="Ja",LEN(G63&amp;H63&amp;I63&amp;J63),0)+IF('Basisgegevens+Uitleg'!$C$6="Ja",LEN(L63&amp;M63&amp;N63&amp;O63),0)+IF('Basisgegevens+Uitleg'!$C$7="Ja",LEN(Q63&amp;R63&amp;S63&amp;T63),0)+IF('Basisgegevens+Uitleg'!$C$8="Ja",LEN(V63&amp;W63&amp;X63&amp;Y63),0)+IF('Basisgegevens+Uitleg'!$C$9="Ja",LEN(AA63&amp;AB63&amp;AC63&amp;AD63),0)&lt;(4+IF('Basisgegevens+Uitleg'!$C$6="Ja",4,0)+IF('Basisgegevens+Uitleg'!$C$7="Ja",4,0)+IF('Basisgegevens+Uitleg'!$C$8="Ja",4,0)+IF('Basisgegevens+Uitleg'!$C$9="Ja",4,0)),C63,"Niet")&amp;(G63&amp;H63&amp;I63&amp;J63&amp;IF('Basisgegevens+Uitleg'!$C$6="Ja",L63&amp;M63&amp;N63&amp;O63,"")&amp;IF('Basisgegevens+Uitleg'!$C$7="Ja",Q63&amp;R63&amp;S63&amp;T63,"")&amp;IF('Basisgegevens+Uitleg'!$C$8="Ja",V63&amp;W63&amp;X63&amp;Y63,"")&amp;IF('Basisgegevens+Uitleg'!$C$9="Ja",AA63&amp;AB63&amp;AC63&amp;AD63,"")),1))=TRUE,"","V ")&amp;IF(ISERROR(SEARCH("M",IF(IF('Basisgegevens+Uitleg'!$C$5="Ja",LEN(G63&amp;H63&amp;I63&amp;J63),0)+IF('Basisgegevens+Uitleg'!$C$6="Ja",LEN(L63&amp;M63&amp;N63&amp;O63),0)+IF('Basisgegevens+Uitleg'!$C$7="Ja",LEN(Q63&amp;R63&amp;S63&amp;T63),0)+IF('Basisgegevens+Uitleg'!$C$8="Ja",LEN(V63&amp;W63&amp;X63&amp;Y63),0)+IF('Basisgegevens+Uitleg'!$C$9="Ja",LEN(AA63&amp;AB63&amp;AC63&amp;AD63),0)&lt;(4+IF('Basisgegevens+Uitleg'!$C$6="Ja",4,0)+IF('Basisgegevens+Uitleg'!$C$7="Ja",4,0)+IF('Basisgegevens+Uitleg'!$C$8="Ja",4,0)+IF('Basisgegevens+Uitleg'!$C$9="Ja",4,0)),C63,"Niet")&amp;(G63&amp;H63&amp;I63&amp;J63&amp;IF('Basisgegevens+Uitleg'!$C$6="Ja",L63&amp;M63&amp;N63&amp;O63,"")&amp;IF('Basisgegevens+Uitleg'!$C$7="Ja",Q63&amp;R63&amp;S63&amp;T63,"")&amp;IF('Basisgegevens+Uitleg'!$C$8="Ja",V63&amp;W63&amp;X63&amp;Y63,"")&amp;IF('Basisgegevens+Uitleg'!$C$9="Ja",AA63&amp;AB63&amp;AC63&amp;AD63,"")),1))=TRUE,"","M ")&amp;IF(ISERROR(SEARCH("A",IF(IF('Basisgegevens+Uitleg'!$C$5="Ja",LEN(G63&amp;H63&amp;I63&amp;J63),0)+IF('Basisgegevens+Uitleg'!$C$6="Ja",LEN(L63&amp;M63&amp;N63&amp;O63),0)+IF('Basisgegevens+Uitleg'!$C$7="Ja",LEN(Q63&amp;R63&amp;S63&amp;T63),0)+IF('Basisgegevens+Uitleg'!$C$8="Ja",LEN(V63&amp;W63&amp;X63&amp;Y63),0)+IF('Basisgegevens+Uitleg'!$C$9="Ja",LEN(AA63&amp;AB63&amp;AC63&amp;AD63),0)&lt;(4+IF('Basisgegevens+Uitleg'!$C$6="Ja",4,0)+IF('Basisgegevens+Uitleg'!$C$7="Ja",4,0)+IF('Basisgegevens+Uitleg'!$C$8="Ja",4,0)+IF('Basisgegevens+Uitleg'!$C$9="Ja",4,0)),C63,"Niet")&amp;(G63&amp;H63&amp;I63&amp;J63&amp;IF('Basisgegevens+Uitleg'!$C$6="Ja",L63&amp;M63&amp;N63&amp;O63,"")&amp;IF('Basisgegevens+Uitleg'!$C$7="Ja",Q63&amp;R63&amp;S63&amp;T63,"")&amp;IF('Basisgegevens+Uitleg'!$C$8="Ja",V63&amp;W63&amp;X63&amp;Y63,"")&amp;IF('Basisgegevens+Uitleg'!$C$9="Ja",AA63&amp;AB63&amp;AC63&amp;AD63,"")),1))=TRUE,"","A")))</f>
        <v>M</v>
      </c>
      <c r="E63" s="110" t="str">
        <f t="shared" si="2"/>
        <v>Vrijdag</v>
      </c>
      <c r="F63" s="138">
        <f>IF(ROW(E63)-5&lt;='Basisgegevens+Uitleg'!$C$2,F62+1,"--")</f>
        <v>45380</v>
      </c>
      <c r="G63" s="86"/>
      <c r="H63" s="82"/>
      <c r="I63" s="82"/>
      <c r="J63" s="87"/>
      <c r="K63" s="9"/>
      <c r="L63" s="86"/>
      <c r="M63" s="82"/>
      <c r="N63" s="82"/>
      <c r="O63" s="87"/>
      <c r="P63" s="9"/>
      <c r="Q63" s="86"/>
      <c r="R63" s="82"/>
      <c r="S63" s="82"/>
      <c r="T63" s="87"/>
      <c r="U63" s="9"/>
      <c r="V63" s="86"/>
      <c r="W63" s="82"/>
      <c r="X63" s="82"/>
      <c r="Y63" s="87"/>
      <c r="Z63" s="9"/>
      <c r="AA63" s="86"/>
      <c r="AB63" s="82"/>
      <c r="AC63" s="82"/>
      <c r="AD63" s="87"/>
      <c r="AE63" s="9"/>
      <c r="AF63" s="108"/>
      <c r="AG63" s="18" t="str">
        <f>IF(ISERROR(VLOOKUP($F63,'Speciale dagen&amp;Activiteiten'!$A$3:$A$100,1,FALSE))=TRUE,"",VLOOKUP($F63,'Speciale dagen&amp;Activiteiten'!$A$3:$B$100,2,FALSE))</f>
        <v/>
      </c>
      <c r="AH63" s="14" t="str">
        <f>IF(ISERROR(VLOOKUP(CONCATENATE(DAY($F63),"-",MONTH($F63)),Verjaardagen!$C$2:$C$101,1,FALSE))=TRUE,"",VLOOKUP(CONCATENATE(DAY($F63),"-",MONTH($F63)),Verjaardagen!$C$2:$E$101,3,FALSE))</f>
        <v/>
      </c>
      <c r="AI63" s="15" t="str">
        <f>IF(ISERROR(VLOOKUP(F63,'School(vakanties)&amp;Activiteiten'!A$4:A$102,1,FALSE)=TRUE),IF(ISERROR(VLOOKUP(F63,'School(vakanties)&amp;Activiteiten'!B$4:B$102,1,FALSE)=TRUE),IF(AJ63&gt;0,AI62,""),VLOOKUP(F63,'School(vakanties)&amp;Activiteiten'!B$4:C$102,2,FALSE)),VLOOKUP(F63,'School(vakanties)&amp;Activiteiten'!A$4:C$102,3,FALSE))</f>
        <v/>
      </c>
      <c r="AJ63" s="16">
        <f>IF(ISERROR(VLOOKUP(F63,'School(vakanties)&amp;Activiteiten'!A$4:A$102,1,FALSE)=TRUE),IF(AND(AJ62&gt;0,AJ62&lt;999),AJ62-1,0),VLOOKUP(F63,'School(vakanties)&amp;Activiteiten'!A$4:D$102,4,FALSE))</f>
        <v>0</v>
      </c>
    </row>
    <row r="64" spans="1:36" x14ac:dyDescent="0.25">
      <c r="A64" s="180" t="str">
        <f t="shared" si="0"/>
        <v>--</v>
      </c>
      <c r="B64" s="110">
        <f t="shared" si="1"/>
        <v>13</v>
      </c>
      <c r="C64" s="179" t="str">
        <f>IF(F64="--","--",IF(ISEVEN(B64)=TRUE,SUBSTITUTE(LEFT(VLOOKUP(E64,'Basisgegevens+Uitleg'!$B$19:$D$25,3,),1),0,"--"),SUBSTITUTE(LEFT(VLOOKUP(E64,'Basisgegevens+Uitleg'!$B$19:$C$25,2,),1),0,"--")))</f>
        <v>A</v>
      </c>
      <c r="D64" s="179" t="str">
        <f>IF(F64="--","--",TRIM(IF(ISERROR(SEARCH("V",IF(IF('Basisgegevens+Uitleg'!$C$5="Ja",LEN(G64&amp;H64&amp;I64&amp;J64),0)+IF('Basisgegevens+Uitleg'!$C$6="Ja",LEN(L64&amp;M64&amp;N64&amp;O64),0)+IF('Basisgegevens+Uitleg'!$C$7="Ja",LEN(Q64&amp;R64&amp;S64&amp;T64),0)+IF('Basisgegevens+Uitleg'!$C$8="Ja",LEN(V64&amp;W64&amp;X64&amp;Y64),0)+IF('Basisgegevens+Uitleg'!$C$9="Ja",LEN(AA64&amp;AB64&amp;AC64&amp;AD64),0)&lt;(4+IF('Basisgegevens+Uitleg'!$C$6="Ja",4,0)+IF('Basisgegevens+Uitleg'!$C$7="Ja",4,0)+IF('Basisgegevens+Uitleg'!$C$8="Ja",4,0)+IF('Basisgegevens+Uitleg'!$C$9="Ja",4,0)),C64,"Niet")&amp;(G64&amp;H64&amp;I64&amp;J64&amp;IF('Basisgegevens+Uitleg'!$C$6="Ja",L64&amp;M64&amp;N64&amp;O64,"")&amp;IF('Basisgegevens+Uitleg'!$C$7="Ja",Q64&amp;R64&amp;S64&amp;T64,"")&amp;IF('Basisgegevens+Uitleg'!$C$8="Ja",V64&amp;W64&amp;X64&amp;Y64,"")&amp;IF('Basisgegevens+Uitleg'!$C$9="Ja",AA64&amp;AB64&amp;AC64&amp;AD64,"")),1))=TRUE,"","V ")&amp;IF(ISERROR(SEARCH("M",IF(IF('Basisgegevens+Uitleg'!$C$5="Ja",LEN(G64&amp;H64&amp;I64&amp;J64),0)+IF('Basisgegevens+Uitleg'!$C$6="Ja",LEN(L64&amp;M64&amp;N64&amp;O64),0)+IF('Basisgegevens+Uitleg'!$C$7="Ja",LEN(Q64&amp;R64&amp;S64&amp;T64),0)+IF('Basisgegevens+Uitleg'!$C$8="Ja",LEN(V64&amp;W64&amp;X64&amp;Y64),0)+IF('Basisgegevens+Uitleg'!$C$9="Ja",LEN(AA64&amp;AB64&amp;AC64&amp;AD64),0)&lt;(4+IF('Basisgegevens+Uitleg'!$C$6="Ja",4,0)+IF('Basisgegevens+Uitleg'!$C$7="Ja",4,0)+IF('Basisgegevens+Uitleg'!$C$8="Ja",4,0)+IF('Basisgegevens+Uitleg'!$C$9="Ja",4,0)),C64,"Niet")&amp;(G64&amp;H64&amp;I64&amp;J64&amp;IF('Basisgegevens+Uitleg'!$C$6="Ja",L64&amp;M64&amp;N64&amp;O64,"")&amp;IF('Basisgegevens+Uitleg'!$C$7="Ja",Q64&amp;R64&amp;S64&amp;T64,"")&amp;IF('Basisgegevens+Uitleg'!$C$8="Ja",V64&amp;W64&amp;X64&amp;Y64,"")&amp;IF('Basisgegevens+Uitleg'!$C$9="Ja",AA64&amp;AB64&amp;AC64&amp;AD64,"")),1))=TRUE,"","M ")&amp;IF(ISERROR(SEARCH("A",IF(IF('Basisgegevens+Uitleg'!$C$5="Ja",LEN(G64&amp;H64&amp;I64&amp;J64),0)+IF('Basisgegevens+Uitleg'!$C$6="Ja",LEN(L64&amp;M64&amp;N64&amp;O64),0)+IF('Basisgegevens+Uitleg'!$C$7="Ja",LEN(Q64&amp;R64&amp;S64&amp;T64),0)+IF('Basisgegevens+Uitleg'!$C$8="Ja",LEN(V64&amp;W64&amp;X64&amp;Y64),0)+IF('Basisgegevens+Uitleg'!$C$9="Ja",LEN(AA64&amp;AB64&amp;AC64&amp;AD64),0)&lt;(4+IF('Basisgegevens+Uitleg'!$C$6="Ja",4,0)+IF('Basisgegevens+Uitleg'!$C$7="Ja",4,0)+IF('Basisgegevens+Uitleg'!$C$8="Ja",4,0)+IF('Basisgegevens+Uitleg'!$C$9="Ja",4,0)),C64,"Niet")&amp;(G64&amp;H64&amp;I64&amp;J64&amp;IF('Basisgegevens+Uitleg'!$C$6="Ja",L64&amp;M64&amp;N64&amp;O64,"")&amp;IF('Basisgegevens+Uitleg'!$C$7="Ja",Q64&amp;R64&amp;S64&amp;T64,"")&amp;IF('Basisgegevens+Uitleg'!$C$8="Ja",V64&amp;W64&amp;X64&amp;Y64,"")&amp;IF('Basisgegevens+Uitleg'!$C$9="Ja",AA64&amp;AB64&amp;AC64&amp;AD64,"")),1))=TRUE,"","A")))</f>
        <v>A</v>
      </c>
      <c r="E64" s="110" t="str">
        <f t="shared" si="2"/>
        <v>Zaterdag</v>
      </c>
      <c r="F64" s="138">
        <f>IF(ROW(E64)-5&lt;='Basisgegevens+Uitleg'!$C$2,F63+1,"--")</f>
        <v>45381</v>
      </c>
      <c r="G64" s="86"/>
      <c r="H64" s="82"/>
      <c r="I64" s="82"/>
      <c r="J64" s="87"/>
      <c r="K64" s="9"/>
      <c r="L64" s="86"/>
      <c r="M64" s="82"/>
      <c r="N64" s="82"/>
      <c r="O64" s="87"/>
      <c r="P64" s="9"/>
      <c r="Q64" s="86"/>
      <c r="R64" s="82"/>
      <c r="S64" s="82"/>
      <c r="T64" s="87"/>
      <c r="U64" s="9"/>
      <c r="V64" s="86"/>
      <c r="W64" s="82"/>
      <c r="X64" s="82"/>
      <c r="Y64" s="87"/>
      <c r="Z64" s="9"/>
      <c r="AA64" s="86"/>
      <c r="AB64" s="82"/>
      <c r="AC64" s="82"/>
      <c r="AD64" s="87"/>
      <c r="AE64" s="9"/>
      <c r="AF64" s="108"/>
      <c r="AG64" s="18" t="str">
        <f>IF(ISERROR(VLOOKUP($F64,'Speciale dagen&amp;Activiteiten'!$A$3:$A$100,1,FALSE))=TRUE,"",VLOOKUP($F64,'Speciale dagen&amp;Activiteiten'!$A$3:$B$100,2,FALSE))</f>
        <v/>
      </c>
      <c r="AH64" s="14" t="str">
        <f>IF(ISERROR(VLOOKUP(CONCATENATE(DAY($F64),"-",MONTH($F64)),Verjaardagen!$C$2:$C$101,1,FALSE))=TRUE,"",VLOOKUP(CONCATENATE(DAY($F64),"-",MONTH($F64)),Verjaardagen!$C$2:$E$101,3,FALSE))</f>
        <v/>
      </c>
      <c r="AI64" s="15" t="str">
        <f>IF(ISERROR(VLOOKUP(F64,'School(vakanties)&amp;Activiteiten'!A$4:A$102,1,FALSE)=TRUE),IF(ISERROR(VLOOKUP(F64,'School(vakanties)&amp;Activiteiten'!B$4:B$102,1,FALSE)=TRUE),IF(AJ64&gt;0,AI63,""),VLOOKUP(F64,'School(vakanties)&amp;Activiteiten'!B$4:C$102,2,FALSE)),VLOOKUP(F64,'School(vakanties)&amp;Activiteiten'!A$4:C$102,3,FALSE))</f>
        <v/>
      </c>
      <c r="AJ64" s="16">
        <f>IF(ISERROR(VLOOKUP(F64,'School(vakanties)&amp;Activiteiten'!A$4:A$102,1,FALSE)=TRUE),IF(AND(AJ63&gt;0,AJ63&lt;999),AJ63-1,0),VLOOKUP(F64,'School(vakanties)&amp;Activiteiten'!A$4:D$102,4,FALSE))</f>
        <v>0</v>
      </c>
    </row>
    <row r="65" spans="1:36" x14ac:dyDescent="0.25">
      <c r="A65" s="180" t="str">
        <f t="shared" si="0"/>
        <v>Zomertijd gaat in</v>
      </c>
      <c r="B65" s="110">
        <f t="shared" si="1"/>
        <v>13</v>
      </c>
      <c r="C65" s="179" t="str">
        <f>IF(F65="--","--",IF(ISEVEN(B65)=TRUE,SUBSTITUTE(LEFT(VLOOKUP(E65,'Basisgegevens+Uitleg'!$B$19:$D$25,3,),1),0,"--"),SUBSTITUTE(LEFT(VLOOKUP(E65,'Basisgegevens+Uitleg'!$B$19:$C$25,2,),1),0,"--")))</f>
        <v>V</v>
      </c>
      <c r="D65" s="179" t="str">
        <f>IF(F65="--","--",TRIM(IF(ISERROR(SEARCH("V",IF(IF('Basisgegevens+Uitleg'!$C$5="Ja",LEN(G65&amp;H65&amp;I65&amp;J65),0)+IF('Basisgegevens+Uitleg'!$C$6="Ja",LEN(L65&amp;M65&amp;N65&amp;O65),0)+IF('Basisgegevens+Uitleg'!$C$7="Ja",LEN(Q65&amp;R65&amp;S65&amp;T65),0)+IF('Basisgegevens+Uitleg'!$C$8="Ja",LEN(V65&amp;W65&amp;X65&amp;Y65),0)+IF('Basisgegevens+Uitleg'!$C$9="Ja",LEN(AA65&amp;AB65&amp;AC65&amp;AD65),0)&lt;(4+IF('Basisgegevens+Uitleg'!$C$6="Ja",4,0)+IF('Basisgegevens+Uitleg'!$C$7="Ja",4,0)+IF('Basisgegevens+Uitleg'!$C$8="Ja",4,0)+IF('Basisgegevens+Uitleg'!$C$9="Ja",4,0)),C65,"Niet")&amp;(G65&amp;H65&amp;I65&amp;J65&amp;IF('Basisgegevens+Uitleg'!$C$6="Ja",L65&amp;M65&amp;N65&amp;O65,"")&amp;IF('Basisgegevens+Uitleg'!$C$7="Ja",Q65&amp;R65&amp;S65&amp;T65,"")&amp;IF('Basisgegevens+Uitleg'!$C$8="Ja",V65&amp;W65&amp;X65&amp;Y65,"")&amp;IF('Basisgegevens+Uitleg'!$C$9="Ja",AA65&amp;AB65&amp;AC65&amp;AD65,"")),1))=TRUE,"","V ")&amp;IF(ISERROR(SEARCH("M",IF(IF('Basisgegevens+Uitleg'!$C$5="Ja",LEN(G65&amp;H65&amp;I65&amp;J65),0)+IF('Basisgegevens+Uitleg'!$C$6="Ja",LEN(L65&amp;M65&amp;N65&amp;O65),0)+IF('Basisgegevens+Uitleg'!$C$7="Ja",LEN(Q65&amp;R65&amp;S65&amp;T65),0)+IF('Basisgegevens+Uitleg'!$C$8="Ja",LEN(V65&amp;W65&amp;X65&amp;Y65),0)+IF('Basisgegevens+Uitleg'!$C$9="Ja",LEN(AA65&amp;AB65&amp;AC65&amp;AD65),0)&lt;(4+IF('Basisgegevens+Uitleg'!$C$6="Ja",4,0)+IF('Basisgegevens+Uitleg'!$C$7="Ja",4,0)+IF('Basisgegevens+Uitleg'!$C$8="Ja",4,0)+IF('Basisgegevens+Uitleg'!$C$9="Ja",4,0)),C65,"Niet")&amp;(G65&amp;H65&amp;I65&amp;J65&amp;IF('Basisgegevens+Uitleg'!$C$6="Ja",L65&amp;M65&amp;N65&amp;O65,"")&amp;IF('Basisgegevens+Uitleg'!$C$7="Ja",Q65&amp;R65&amp;S65&amp;T65,"")&amp;IF('Basisgegevens+Uitleg'!$C$8="Ja",V65&amp;W65&amp;X65&amp;Y65,"")&amp;IF('Basisgegevens+Uitleg'!$C$9="Ja",AA65&amp;AB65&amp;AC65&amp;AD65,"")),1))=TRUE,"","M ")&amp;IF(ISERROR(SEARCH("A",IF(IF('Basisgegevens+Uitleg'!$C$5="Ja",LEN(G65&amp;H65&amp;I65&amp;J65),0)+IF('Basisgegevens+Uitleg'!$C$6="Ja",LEN(L65&amp;M65&amp;N65&amp;O65),0)+IF('Basisgegevens+Uitleg'!$C$7="Ja",LEN(Q65&amp;R65&amp;S65&amp;T65),0)+IF('Basisgegevens+Uitleg'!$C$8="Ja",LEN(V65&amp;W65&amp;X65&amp;Y65),0)+IF('Basisgegevens+Uitleg'!$C$9="Ja",LEN(AA65&amp;AB65&amp;AC65&amp;AD65),0)&lt;(4+IF('Basisgegevens+Uitleg'!$C$6="Ja",4,0)+IF('Basisgegevens+Uitleg'!$C$7="Ja",4,0)+IF('Basisgegevens+Uitleg'!$C$8="Ja",4,0)+IF('Basisgegevens+Uitleg'!$C$9="Ja",4,0)),C65,"Niet")&amp;(G65&amp;H65&amp;I65&amp;J65&amp;IF('Basisgegevens+Uitleg'!$C$6="Ja",L65&amp;M65&amp;N65&amp;O65,"")&amp;IF('Basisgegevens+Uitleg'!$C$7="Ja",Q65&amp;R65&amp;S65&amp;T65,"")&amp;IF('Basisgegevens+Uitleg'!$C$8="Ja",V65&amp;W65&amp;X65&amp;Y65,"")&amp;IF('Basisgegevens+Uitleg'!$C$9="Ja",AA65&amp;AB65&amp;AC65&amp;AD65,"")),1))=TRUE,"","A")))</f>
        <v>V</v>
      </c>
      <c r="E65" s="110" t="str">
        <f t="shared" si="2"/>
        <v>Zondag</v>
      </c>
      <c r="F65" s="138">
        <f>IF(ROW(E65)-5&lt;='Basisgegevens+Uitleg'!$C$2,F64+1,"--")</f>
        <v>45382</v>
      </c>
      <c r="G65" s="86"/>
      <c r="H65" s="82"/>
      <c r="I65" s="82"/>
      <c r="J65" s="87"/>
      <c r="K65" s="9"/>
      <c r="L65" s="86"/>
      <c r="M65" s="82"/>
      <c r="N65" s="82"/>
      <c r="O65" s="87"/>
      <c r="P65" s="9"/>
      <c r="Q65" s="86"/>
      <c r="R65" s="82"/>
      <c r="S65" s="82"/>
      <c r="T65" s="87"/>
      <c r="U65" s="9"/>
      <c r="V65" s="86"/>
      <c r="W65" s="82"/>
      <c r="X65" s="82"/>
      <c r="Y65" s="87"/>
      <c r="Z65" s="9"/>
      <c r="AA65" s="86"/>
      <c r="AB65" s="82"/>
      <c r="AC65" s="82"/>
      <c r="AD65" s="87"/>
      <c r="AE65" s="9"/>
      <c r="AF65" s="108"/>
      <c r="AG65" s="18" t="str">
        <f>IF(ISERROR(VLOOKUP($F65,'Speciale dagen&amp;Activiteiten'!$A$3:$A$100,1,FALSE))=TRUE,"",VLOOKUP($F65,'Speciale dagen&amp;Activiteiten'!$A$3:$B$100,2,FALSE))</f>
        <v>Zomertijd gaat in</v>
      </c>
      <c r="AH65" s="14" t="str">
        <f>IF(ISERROR(VLOOKUP(CONCATENATE(DAY($F65),"-",MONTH($F65)),Verjaardagen!$C$2:$C$101,1,FALSE))=TRUE,"",VLOOKUP(CONCATENATE(DAY($F65),"-",MONTH($F65)),Verjaardagen!$C$2:$E$101,3,FALSE))</f>
        <v/>
      </c>
      <c r="AI65" s="15" t="str">
        <f>IF(ISERROR(VLOOKUP(F65,'School(vakanties)&amp;Activiteiten'!A$4:A$102,1,FALSE)=TRUE),IF(ISERROR(VLOOKUP(F65,'School(vakanties)&amp;Activiteiten'!B$4:B$102,1,FALSE)=TRUE),IF(AJ65&gt;0,AI64,""),VLOOKUP(F65,'School(vakanties)&amp;Activiteiten'!B$4:C$102,2,FALSE)),VLOOKUP(F65,'School(vakanties)&amp;Activiteiten'!A$4:C$102,3,FALSE))</f>
        <v/>
      </c>
      <c r="AJ65" s="16">
        <f>IF(ISERROR(VLOOKUP(F65,'School(vakanties)&amp;Activiteiten'!A$4:A$102,1,FALSE)=TRUE),IF(AND(AJ64&gt;0,AJ64&lt;999),AJ64-1,0),VLOOKUP(F65,'School(vakanties)&amp;Activiteiten'!A$4:D$102,4,FALSE))</f>
        <v>0</v>
      </c>
    </row>
    <row r="66" spans="1:36" x14ac:dyDescent="0.25">
      <c r="A66" s="180" t="str">
        <f t="shared" si="0"/>
        <v>1e Paasdag</v>
      </c>
      <c r="B66" s="110">
        <f t="shared" si="1"/>
        <v>14</v>
      </c>
      <c r="C66" s="179" t="str">
        <f>IF(F66="--","--",IF(ISEVEN(B66)=TRUE,SUBSTITUTE(LEFT(VLOOKUP(E66,'Basisgegevens+Uitleg'!$B$19:$D$25,3,),1),0,"--"),SUBSTITUTE(LEFT(VLOOKUP(E66,'Basisgegevens+Uitleg'!$B$19:$C$25,2,),1),0,"--")))</f>
        <v>M</v>
      </c>
      <c r="D66" s="179" t="str">
        <f>IF(F66="--","--",TRIM(IF(ISERROR(SEARCH("V",IF(IF('Basisgegevens+Uitleg'!$C$5="Ja",LEN(G66&amp;H66&amp;I66&amp;J66),0)+IF('Basisgegevens+Uitleg'!$C$6="Ja",LEN(L66&amp;M66&amp;N66&amp;O66),0)+IF('Basisgegevens+Uitleg'!$C$7="Ja",LEN(Q66&amp;R66&amp;S66&amp;T66),0)+IF('Basisgegevens+Uitleg'!$C$8="Ja",LEN(V66&amp;W66&amp;X66&amp;Y66),0)+IF('Basisgegevens+Uitleg'!$C$9="Ja",LEN(AA66&amp;AB66&amp;AC66&amp;AD66),0)&lt;(4+IF('Basisgegevens+Uitleg'!$C$6="Ja",4,0)+IF('Basisgegevens+Uitleg'!$C$7="Ja",4,0)+IF('Basisgegevens+Uitleg'!$C$8="Ja",4,0)+IF('Basisgegevens+Uitleg'!$C$9="Ja",4,0)),C66,"Niet")&amp;(G66&amp;H66&amp;I66&amp;J66&amp;IF('Basisgegevens+Uitleg'!$C$6="Ja",L66&amp;M66&amp;N66&amp;O66,"")&amp;IF('Basisgegevens+Uitleg'!$C$7="Ja",Q66&amp;R66&amp;S66&amp;T66,"")&amp;IF('Basisgegevens+Uitleg'!$C$8="Ja",V66&amp;W66&amp;X66&amp;Y66,"")&amp;IF('Basisgegevens+Uitleg'!$C$9="Ja",AA66&amp;AB66&amp;AC66&amp;AD66,"")),1))=TRUE,"","V ")&amp;IF(ISERROR(SEARCH("M",IF(IF('Basisgegevens+Uitleg'!$C$5="Ja",LEN(G66&amp;H66&amp;I66&amp;J66),0)+IF('Basisgegevens+Uitleg'!$C$6="Ja",LEN(L66&amp;M66&amp;N66&amp;O66),0)+IF('Basisgegevens+Uitleg'!$C$7="Ja",LEN(Q66&amp;R66&amp;S66&amp;T66),0)+IF('Basisgegevens+Uitleg'!$C$8="Ja",LEN(V66&amp;W66&amp;X66&amp;Y66),0)+IF('Basisgegevens+Uitleg'!$C$9="Ja",LEN(AA66&amp;AB66&amp;AC66&amp;AD66),0)&lt;(4+IF('Basisgegevens+Uitleg'!$C$6="Ja",4,0)+IF('Basisgegevens+Uitleg'!$C$7="Ja",4,0)+IF('Basisgegevens+Uitleg'!$C$8="Ja",4,0)+IF('Basisgegevens+Uitleg'!$C$9="Ja",4,0)),C66,"Niet")&amp;(G66&amp;H66&amp;I66&amp;J66&amp;IF('Basisgegevens+Uitleg'!$C$6="Ja",L66&amp;M66&amp;N66&amp;O66,"")&amp;IF('Basisgegevens+Uitleg'!$C$7="Ja",Q66&amp;R66&amp;S66&amp;T66,"")&amp;IF('Basisgegevens+Uitleg'!$C$8="Ja",V66&amp;W66&amp;X66&amp;Y66,"")&amp;IF('Basisgegevens+Uitleg'!$C$9="Ja",AA66&amp;AB66&amp;AC66&amp;AD66,"")),1))=TRUE,"","M ")&amp;IF(ISERROR(SEARCH("A",IF(IF('Basisgegevens+Uitleg'!$C$5="Ja",LEN(G66&amp;H66&amp;I66&amp;J66),0)+IF('Basisgegevens+Uitleg'!$C$6="Ja",LEN(L66&amp;M66&amp;N66&amp;O66),0)+IF('Basisgegevens+Uitleg'!$C$7="Ja",LEN(Q66&amp;R66&amp;S66&amp;T66),0)+IF('Basisgegevens+Uitleg'!$C$8="Ja",LEN(V66&amp;W66&amp;X66&amp;Y66),0)+IF('Basisgegevens+Uitleg'!$C$9="Ja",LEN(AA66&amp;AB66&amp;AC66&amp;AD66),0)&lt;(4+IF('Basisgegevens+Uitleg'!$C$6="Ja",4,0)+IF('Basisgegevens+Uitleg'!$C$7="Ja",4,0)+IF('Basisgegevens+Uitleg'!$C$8="Ja",4,0)+IF('Basisgegevens+Uitleg'!$C$9="Ja",4,0)),C66,"Niet")&amp;(G66&amp;H66&amp;I66&amp;J66&amp;IF('Basisgegevens+Uitleg'!$C$6="Ja",L66&amp;M66&amp;N66&amp;O66,"")&amp;IF('Basisgegevens+Uitleg'!$C$7="Ja",Q66&amp;R66&amp;S66&amp;T66,"")&amp;IF('Basisgegevens+Uitleg'!$C$8="Ja",V66&amp;W66&amp;X66&amp;Y66,"")&amp;IF('Basisgegevens+Uitleg'!$C$9="Ja",AA66&amp;AB66&amp;AC66&amp;AD66,"")),1))=TRUE,"","A")))</f>
        <v>M</v>
      </c>
      <c r="E66" s="110" t="str">
        <f t="shared" si="2"/>
        <v>Maandag</v>
      </c>
      <c r="F66" s="138">
        <f>IF(ROW(E66)-5&lt;='Basisgegevens+Uitleg'!$C$2,F65+1,"--")</f>
        <v>45383</v>
      </c>
      <c r="G66" s="86"/>
      <c r="H66" s="82"/>
      <c r="I66" s="82"/>
      <c r="J66" s="87"/>
      <c r="K66" s="9"/>
      <c r="L66" s="86"/>
      <c r="M66" s="82"/>
      <c r="N66" s="82"/>
      <c r="O66" s="87"/>
      <c r="P66" s="9"/>
      <c r="Q66" s="86"/>
      <c r="R66" s="82"/>
      <c r="S66" s="82"/>
      <c r="T66" s="87"/>
      <c r="U66" s="9"/>
      <c r="V66" s="86"/>
      <c r="W66" s="82"/>
      <c r="X66" s="82"/>
      <c r="Y66" s="87"/>
      <c r="Z66" s="9"/>
      <c r="AA66" s="86"/>
      <c r="AB66" s="82"/>
      <c r="AC66" s="82"/>
      <c r="AD66" s="87"/>
      <c r="AE66" s="9"/>
      <c r="AF66" s="108"/>
      <c r="AG66" s="18" t="str">
        <f>IF(ISERROR(VLOOKUP($F66,'Speciale dagen&amp;Activiteiten'!$A$3:$A$100,1,FALSE))=TRUE,"",VLOOKUP($F66,'Speciale dagen&amp;Activiteiten'!$A$3:$B$100,2,FALSE))</f>
        <v>1e Paasdag</v>
      </c>
      <c r="AH66" s="14" t="str">
        <f>IF(ISERROR(VLOOKUP(CONCATENATE(DAY($F66),"-",MONTH($F66)),Verjaardagen!$C$2:$C$101,1,FALSE))=TRUE,"",VLOOKUP(CONCATENATE(DAY($F66),"-",MONTH($F66)),Verjaardagen!$C$2:$E$101,3,FALSE))</f>
        <v/>
      </c>
      <c r="AI66" s="15" t="str">
        <f>IF(ISERROR(VLOOKUP(F66,'School(vakanties)&amp;Activiteiten'!A$4:A$102,1,FALSE)=TRUE),IF(ISERROR(VLOOKUP(F66,'School(vakanties)&amp;Activiteiten'!B$4:B$102,1,FALSE)=TRUE),IF(AJ66&gt;0,AI65,""),VLOOKUP(F66,'School(vakanties)&amp;Activiteiten'!B$4:C$102,2,FALSE)),VLOOKUP(F66,'School(vakanties)&amp;Activiteiten'!A$4:C$102,3,FALSE))</f>
        <v/>
      </c>
      <c r="AJ66" s="16">
        <f>IF(ISERROR(VLOOKUP(F66,'School(vakanties)&amp;Activiteiten'!A$4:A$102,1,FALSE)=TRUE),IF(AND(AJ65&gt;0,AJ65&lt;999),AJ65-1,0),VLOOKUP(F66,'School(vakanties)&amp;Activiteiten'!A$4:D$102,4,FALSE))</f>
        <v>0</v>
      </c>
    </row>
    <row r="67" spans="1:36" x14ac:dyDescent="0.25">
      <c r="A67" s="180" t="str">
        <f t="shared" si="0"/>
        <v>2e Paasdag</v>
      </c>
      <c r="B67" s="110">
        <f t="shared" si="1"/>
        <v>14</v>
      </c>
      <c r="C67" s="179" t="str">
        <f>IF(F67="--","--",IF(ISEVEN(B67)=TRUE,SUBSTITUTE(LEFT(VLOOKUP(E67,'Basisgegevens+Uitleg'!$B$19:$D$25,3,),1),0,"--"),SUBSTITUTE(LEFT(VLOOKUP(E67,'Basisgegevens+Uitleg'!$B$19:$C$25,2,),1),0,"--")))</f>
        <v>V</v>
      </c>
      <c r="D67" s="179" t="str">
        <f>IF(F67="--","--",TRIM(IF(ISERROR(SEARCH("V",IF(IF('Basisgegevens+Uitleg'!$C$5="Ja",LEN(G67&amp;H67&amp;I67&amp;J67),0)+IF('Basisgegevens+Uitleg'!$C$6="Ja",LEN(L67&amp;M67&amp;N67&amp;O67),0)+IF('Basisgegevens+Uitleg'!$C$7="Ja",LEN(Q67&amp;R67&amp;S67&amp;T67),0)+IF('Basisgegevens+Uitleg'!$C$8="Ja",LEN(V67&amp;W67&amp;X67&amp;Y67),0)+IF('Basisgegevens+Uitleg'!$C$9="Ja",LEN(AA67&amp;AB67&amp;AC67&amp;AD67),0)&lt;(4+IF('Basisgegevens+Uitleg'!$C$6="Ja",4,0)+IF('Basisgegevens+Uitleg'!$C$7="Ja",4,0)+IF('Basisgegevens+Uitleg'!$C$8="Ja",4,0)+IF('Basisgegevens+Uitleg'!$C$9="Ja",4,0)),C67,"Niet")&amp;(G67&amp;H67&amp;I67&amp;J67&amp;IF('Basisgegevens+Uitleg'!$C$6="Ja",L67&amp;M67&amp;N67&amp;O67,"")&amp;IF('Basisgegevens+Uitleg'!$C$7="Ja",Q67&amp;R67&amp;S67&amp;T67,"")&amp;IF('Basisgegevens+Uitleg'!$C$8="Ja",V67&amp;W67&amp;X67&amp;Y67,"")&amp;IF('Basisgegevens+Uitleg'!$C$9="Ja",AA67&amp;AB67&amp;AC67&amp;AD67,"")),1))=TRUE,"","V ")&amp;IF(ISERROR(SEARCH("M",IF(IF('Basisgegevens+Uitleg'!$C$5="Ja",LEN(G67&amp;H67&amp;I67&amp;J67),0)+IF('Basisgegevens+Uitleg'!$C$6="Ja",LEN(L67&amp;M67&amp;N67&amp;O67),0)+IF('Basisgegevens+Uitleg'!$C$7="Ja",LEN(Q67&amp;R67&amp;S67&amp;T67),0)+IF('Basisgegevens+Uitleg'!$C$8="Ja",LEN(V67&amp;W67&amp;X67&amp;Y67),0)+IF('Basisgegevens+Uitleg'!$C$9="Ja",LEN(AA67&amp;AB67&amp;AC67&amp;AD67),0)&lt;(4+IF('Basisgegevens+Uitleg'!$C$6="Ja",4,0)+IF('Basisgegevens+Uitleg'!$C$7="Ja",4,0)+IF('Basisgegevens+Uitleg'!$C$8="Ja",4,0)+IF('Basisgegevens+Uitleg'!$C$9="Ja",4,0)),C67,"Niet")&amp;(G67&amp;H67&amp;I67&amp;J67&amp;IF('Basisgegevens+Uitleg'!$C$6="Ja",L67&amp;M67&amp;N67&amp;O67,"")&amp;IF('Basisgegevens+Uitleg'!$C$7="Ja",Q67&amp;R67&amp;S67&amp;T67,"")&amp;IF('Basisgegevens+Uitleg'!$C$8="Ja",V67&amp;W67&amp;X67&amp;Y67,"")&amp;IF('Basisgegevens+Uitleg'!$C$9="Ja",AA67&amp;AB67&amp;AC67&amp;AD67,"")),1))=TRUE,"","M ")&amp;IF(ISERROR(SEARCH("A",IF(IF('Basisgegevens+Uitleg'!$C$5="Ja",LEN(G67&amp;H67&amp;I67&amp;J67),0)+IF('Basisgegevens+Uitleg'!$C$6="Ja",LEN(L67&amp;M67&amp;N67&amp;O67),0)+IF('Basisgegevens+Uitleg'!$C$7="Ja",LEN(Q67&amp;R67&amp;S67&amp;T67),0)+IF('Basisgegevens+Uitleg'!$C$8="Ja",LEN(V67&amp;W67&amp;X67&amp;Y67),0)+IF('Basisgegevens+Uitleg'!$C$9="Ja",LEN(AA67&amp;AB67&amp;AC67&amp;AD67),0)&lt;(4+IF('Basisgegevens+Uitleg'!$C$6="Ja",4,0)+IF('Basisgegevens+Uitleg'!$C$7="Ja",4,0)+IF('Basisgegevens+Uitleg'!$C$8="Ja",4,0)+IF('Basisgegevens+Uitleg'!$C$9="Ja",4,0)),C67,"Niet")&amp;(G67&amp;H67&amp;I67&amp;J67&amp;IF('Basisgegevens+Uitleg'!$C$6="Ja",L67&amp;M67&amp;N67&amp;O67,"")&amp;IF('Basisgegevens+Uitleg'!$C$7="Ja",Q67&amp;R67&amp;S67&amp;T67,"")&amp;IF('Basisgegevens+Uitleg'!$C$8="Ja",V67&amp;W67&amp;X67&amp;Y67,"")&amp;IF('Basisgegevens+Uitleg'!$C$9="Ja",AA67&amp;AB67&amp;AC67&amp;AD67,"")),1))=TRUE,"","A")))</f>
        <v>V</v>
      </c>
      <c r="E67" s="110" t="str">
        <f t="shared" si="2"/>
        <v>Dinsdag</v>
      </c>
      <c r="F67" s="138">
        <f>IF(ROW(E67)-5&lt;='Basisgegevens+Uitleg'!$C$2,F66+1,"--")</f>
        <v>45384</v>
      </c>
      <c r="G67" s="86"/>
      <c r="H67" s="82"/>
      <c r="I67" s="82"/>
      <c r="J67" s="87"/>
      <c r="K67" s="9"/>
      <c r="L67" s="86"/>
      <c r="M67" s="82"/>
      <c r="N67" s="82"/>
      <c r="O67" s="87"/>
      <c r="P67" s="9"/>
      <c r="Q67" s="86"/>
      <c r="R67" s="82"/>
      <c r="S67" s="82"/>
      <c r="T67" s="87"/>
      <c r="U67" s="9"/>
      <c r="V67" s="86"/>
      <c r="W67" s="82"/>
      <c r="X67" s="82"/>
      <c r="Y67" s="87"/>
      <c r="Z67" s="9"/>
      <c r="AA67" s="86"/>
      <c r="AB67" s="82"/>
      <c r="AC67" s="82"/>
      <c r="AD67" s="87"/>
      <c r="AE67" s="9"/>
      <c r="AF67" s="108"/>
      <c r="AG67" s="18" t="str">
        <f>IF(ISERROR(VLOOKUP($F67,'Speciale dagen&amp;Activiteiten'!$A$3:$A$100,1,FALSE))=TRUE,"",VLOOKUP($F67,'Speciale dagen&amp;Activiteiten'!$A$3:$B$100,2,FALSE))</f>
        <v>2e Paasdag</v>
      </c>
      <c r="AH67" s="14" t="str">
        <f>IF(ISERROR(VLOOKUP(CONCATENATE(DAY($F67),"-",MONTH($F67)),Verjaardagen!$C$2:$C$101,1,FALSE))=TRUE,"",VLOOKUP(CONCATENATE(DAY($F67),"-",MONTH($F67)),Verjaardagen!$C$2:$E$101,3,FALSE))</f>
        <v/>
      </c>
      <c r="AI67" s="15" t="str">
        <f>IF(ISERROR(VLOOKUP(F67,'School(vakanties)&amp;Activiteiten'!A$4:A$102,1,FALSE)=TRUE),IF(ISERROR(VLOOKUP(F67,'School(vakanties)&amp;Activiteiten'!B$4:B$102,1,FALSE)=TRUE),IF(AJ67&gt;0,AI66,""),VLOOKUP(F67,'School(vakanties)&amp;Activiteiten'!B$4:C$102,2,FALSE)),VLOOKUP(F67,'School(vakanties)&amp;Activiteiten'!A$4:C$102,3,FALSE))</f>
        <v/>
      </c>
      <c r="AJ67" s="16">
        <f>IF(ISERROR(VLOOKUP(F67,'School(vakanties)&amp;Activiteiten'!A$4:A$102,1,FALSE)=TRUE),IF(AND(AJ66&gt;0,AJ66&lt;999),AJ66-1,0),VLOOKUP(F67,'School(vakanties)&amp;Activiteiten'!A$4:D$102,4,FALSE))</f>
        <v>0</v>
      </c>
    </row>
    <row r="68" spans="1:36" x14ac:dyDescent="0.25">
      <c r="A68" s="180" t="str">
        <f t="shared" si="0"/>
        <v>--</v>
      </c>
      <c r="B68" s="110">
        <f t="shared" si="1"/>
        <v>14</v>
      </c>
      <c r="C68" s="179" t="str">
        <f>IF(F68="--","--",IF(ISEVEN(B68)=TRUE,SUBSTITUTE(LEFT(VLOOKUP(E68,'Basisgegevens+Uitleg'!$B$19:$D$25,3,),1),0,"--"),SUBSTITUTE(LEFT(VLOOKUP(E68,'Basisgegevens+Uitleg'!$B$19:$C$25,2,),1),0,"--")))</f>
        <v>V</v>
      </c>
      <c r="D68" s="179" t="str">
        <f>IF(F68="--","--",TRIM(IF(ISERROR(SEARCH("V",IF(IF('Basisgegevens+Uitleg'!$C$5="Ja",LEN(G68&amp;H68&amp;I68&amp;J68),0)+IF('Basisgegevens+Uitleg'!$C$6="Ja",LEN(L68&amp;M68&amp;N68&amp;O68),0)+IF('Basisgegevens+Uitleg'!$C$7="Ja",LEN(Q68&amp;R68&amp;S68&amp;T68),0)+IF('Basisgegevens+Uitleg'!$C$8="Ja",LEN(V68&amp;W68&amp;X68&amp;Y68),0)+IF('Basisgegevens+Uitleg'!$C$9="Ja",LEN(AA68&amp;AB68&amp;AC68&amp;AD68),0)&lt;(4+IF('Basisgegevens+Uitleg'!$C$6="Ja",4,0)+IF('Basisgegevens+Uitleg'!$C$7="Ja",4,0)+IF('Basisgegevens+Uitleg'!$C$8="Ja",4,0)+IF('Basisgegevens+Uitleg'!$C$9="Ja",4,0)),C68,"Niet")&amp;(G68&amp;H68&amp;I68&amp;J68&amp;IF('Basisgegevens+Uitleg'!$C$6="Ja",L68&amp;M68&amp;N68&amp;O68,"")&amp;IF('Basisgegevens+Uitleg'!$C$7="Ja",Q68&amp;R68&amp;S68&amp;T68,"")&amp;IF('Basisgegevens+Uitleg'!$C$8="Ja",V68&amp;W68&amp;X68&amp;Y68,"")&amp;IF('Basisgegevens+Uitleg'!$C$9="Ja",AA68&amp;AB68&amp;AC68&amp;AD68,"")),1))=TRUE,"","V ")&amp;IF(ISERROR(SEARCH("M",IF(IF('Basisgegevens+Uitleg'!$C$5="Ja",LEN(G68&amp;H68&amp;I68&amp;J68),0)+IF('Basisgegevens+Uitleg'!$C$6="Ja",LEN(L68&amp;M68&amp;N68&amp;O68),0)+IF('Basisgegevens+Uitleg'!$C$7="Ja",LEN(Q68&amp;R68&amp;S68&amp;T68),0)+IF('Basisgegevens+Uitleg'!$C$8="Ja",LEN(V68&amp;W68&amp;X68&amp;Y68),0)+IF('Basisgegevens+Uitleg'!$C$9="Ja",LEN(AA68&amp;AB68&amp;AC68&amp;AD68),0)&lt;(4+IF('Basisgegevens+Uitleg'!$C$6="Ja",4,0)+IF('Basisgegevens+Uitleg'!$C$7="Ja",4,0)+IF('Basisgegevens+Uitleg'!$C$8="Ja",4,0)+IF('Basisgegevens+Uitleg'!$C$9="Ja",4,0)),C68,"Niet")&amp;(G68&amp;H68&amp;I68&amp;J68&amp;IF('Basisgegevens+Uitleg'!$C$6="Ja",L68&amp;M68&amp;N68&amp;O68,"")&amp;IF('Basisgegevens+Uitleg'!$C$7="Ja",Q68&amp;R68&amp;S68&amp;T68,"")&amp;IF('Basisgegevens+Uitleg'!$C$8="Ja",V68&amp;W68&amp;X68&amp;Y68,"")&amp;IF('Basisgegevens+Uitleg'!$C$9="Ja",AA68&amp;AB68&amp;AC68&amp;AD68,"")),1))=TRUE,"","M ")&amp;IF(ISERROR(SEARCH("A",IF(IF('Basisgegevens+Uitleg'!$C$5="Ja",LEN(G68&amp;H68&amp;I68&amp;J68),0)+IF('Basisgegevens+Uitleg'!$C$6="Ja",LEN(L68&amp;M68&amp;N68&amp;O68),0)+IF('Basisgegevens+Uitleg'!$C$7="Ja",LEN(Q68&amp;R68&amp;S68&amp;T68),0)+IF('Basisgegevens+Uitleg'!$C$8="Ja",LEN(V68&amp;W68&amp;X68&amp;Y68),0)+IF('Basisgegevens+Uitleg'!$C$9="Ja",LEN(AA68&amp;AB68&amp;AC68&amp;AD68),0)&lt;(4+IF('Basisgegevens+Uitleg'!$C$6="Ja",4,0)+IF('Basisgegevens+Uitleg'!$C$7="Ja",4,0)+IF('Basisgegevens+Uitleg'!$C$8="Ja",4,0)+IF('Basisgegevens+Uitleg'!$C$9="Ja",4,0)),C68,"Niet")&amp;(G68&amp;H68&amp;I68&amp;J68&amp;IF('Basisgegevens+Uitleg'!$C$6="Ja",L68&amp;M68&amp;N68&amp;O68,"")&amp;IF('Basisgegevens+Uitleg'!$C$7="Ja",Q68&amp;R68&amp;S68&amp;T68,"")&amp;IF('Basisgegevens+Uitleg'!$C$8="Ja",V68&amp;W68&amp;X68&amp;Y68,"")&amp;IF('Basisgegevens+Uitleg'!$C$9="Ja",AA68&amp;AB68&amp;AC68&amp;AD68,"")),1))=TRUE,"","A")))</f>
        <v>V</v>
      </c>
      <c r="E68" s="110" t="str">
        <f t="shared" si="2"/>
        <v>Woensdag</v>
      </c>
      <c r="F68" s="138">
        <f>IF(ROW(E68)-5&lt;='Basisgegevens+Uitleg'!$C$2,F67+1,"--")</f>
        <v>45385</v>
      </c>
      <c r="G68" s="86"/>
      <c r="H68" s="82"/>
      <c r="I68" s="82"/>
      <c r="J68" s="87"/>
      <c r="K68" s="9"/>
      <c r="L68" s="86"/>
      <c r="M68" s="82"/>
      <c r="N68" s="82"/>
      <c r="O68" s="87"/>
      <c r="P68" s="9"/>
      <c r="Q68" s="86"/>
      <c r="R68" s="82"/>
      <c r="S68" s="82"/>
      <c r="T68" s="87"/>
      <c r="U68" s="9"/>
      <c r="V68" s="86"/>
      <c r="W68" s="82"/>
      <c r="X68" s="82"/>
      <c r="Y68" s="87"/>
      <c r="Z68" s="9"/>
      <c r="AA68" s="86"/>
      <c r="AB68" s="82"/>
      <c r="AC68" s="82"/>
      <c r="AD68" s="87"/>
      <c r="AE68" s="9"/>
      <c r="AF68" s="108"/>
      <c r="AG68" s="18" t="str">
        <f>IF(ISERROR(VLOOKUP($F68,'Speciale dagen&amp;Activiteiten'!$A$3:$A$100,1,FALSE))=TRUE,"",VLOOKUP($F68,'Speciale dagen&amp;Activiteiten'!$A$3:$B$100,2,FALSE))</f>
        <v/>
      </c>
      <c r="AH68" s="14" t="str">
        <f>IF(ISERROR(VLOOKUP(CONCATENATE(DAY($F68),"-",MONTH($F68)),Verjaardagen!$C$2:$C$101,1,FALSE))=TRUE,"",VLOOKUP(CONCATENATE(DAY($F68),"-",MONTH($F68)),Verjaardagen!$C$2:$E$101,3,FALSE))</f>
        <v/>
      </c>
      <c r="AI68" s="15" t="str">
        <f>IF(ISERROR(VLOOKUP(F68,'School(vakanties)&amp;Activiteiten'!A$4:A$102,1,FALSE)=TRUE),IF(ISERROR(VLOOKUP(F68,'School(vakanties)&amp;Activiteiten'!B$4:B$102,1,FALSE)=TRUE),IF(AJ68&gt;0,AI67,""),VLOOKUP(F68,'School(vakanties)&amp;Activiteiten'!B$4:C$102,2,FALSE)),VLOOKUP(F68,'School(vakanties)&amp;Activiteiten'!A$4:C$102,3,FALSE))</f>
        <v/>
      </c>
      <c r="AJ68" s="16">
        <f>IF(ISERROR(VLOOKUP(F68,'School(vakanties)&amp;Activiteiten'!A$4:A$102,1,FALSE)=TRUE),IF(AND(AJ67&gt;0,AJ67&lt;999),AJ67-1,0),VLOOKUP(F68,'School(vakanties)&amp;Activiteiten'!A$4:D$102,4,FALSE))</f>
        <v>0</v>
      </c>
    </row>
    <row r="69" spans="1:36" x14ac:dyDescent="0.25">
      <c r="A69" s="180" t="str">
        <f t="shared" si="0"/>
        <v>--</v>
      </c>
      <c r="B69" s="110">
        <f t="shared" si="1"/>
        <v>14</v>
      </c>
      <c r="C69" s="179" t="str">
        <f>IF(F69="--","--",IF(ISEVEN(B69)=TRUE,SUBSTITUTE(LEFT(VLOOKUP(E69,'Basisgegevens+Uitleg'!$B$19:$D$25,3,),1),0,"--"),SUBSTITUTE(LEFT(VLOOKUP(E69,'Basisgegevens+Uitleg'!$B$19:$C$25,2,),1),0,"--")))</f>
        <v>V</v>
      </c>
      <c r="D69" s="179" t="str">
        <f>IF(F69="--","--",TRIM(IF(ISERROR(SEARCH("V",IF(IF('Basisgegevens+Uitleg'!$C$5="Ja",LEN(G69&amp;H69&amp;I69&amp;J69),0)+IF('Basisgegevens+Uitleg'!$C$6="Ja",LEN(L69&amp;M69&amp;N69&amp;O69),0)+IF('Basisgegevens+Uitleg'!$C$7="Ja",LEN(Q69&amp;R69&amp;S69&amp;T69),0)+IF('Basisgegevens+Uitleg'!$C$8="Ja",LEN(V69&amp;W69&amp;X69&amp;Y69),0)+IF('Basisgegevens+Uitleg'!$C$9="Ja",LEN(AA69&amp;AB69&amp;AC69&amp;AD69),0)&lt;(4+IF('Basisgegevens+Uitleg'!$C$6="Ja",4,0)+IF('Basisgegevens+Uitleg'!$C$7="Ja",4,0)+IF('Basisgegevens+Uitleg'!$C$8="Ja",4,0)+IF('Basisgegevens+Uitleg'!$C$9="Ja",4,0)),C69,"Niet")&amp;(G69&amp;H69&amp;I69&amp;J69&amp;IF('Basisgegevens+Uitleg'!$C$6="Ja",L69&amp;M69&amp;N69&amp;O69,"")&amp;IF('Basisgegevens+Uitleg'!$C$7="Ja",Q69&amp;R69&amp;S69&amp;T69,"")&amp;IF('Basisgegevens+Uitleg'!$C$8="Ja",V69&amp;W69&amp;X69&amp;Y69,"")&amp;IF('Basisgegevens+Uitleg'!$C$9="Ja",AA69&amp;AB69&amp;AC69&amp;AD69,"")),1))=TRUE,"","V ")&amp;IF(ISERROR(SEARCH("M",IF(IF('Basisgegevens+Uitleg'!$C$5="Ja",LEN(G69&amp;H69&amp;I69&amp;J69),0)+IF('Basisgegevens+Uitleg'!$C$6="Ja",LEN(L69&amp;M69&amp;N69&amp;O69),0)+IF('Basisgegevens+Uitleg'!$C$7="Ja",LEN(Q69&amp;R69&amp;S69&amp;T69),0)+IF('Basisgegevens+Uitleg'!$C$8="Ja",LEN(V69&amp;W69&amp;X69&amp;Y69),0)+IF('Basisgegevens+Uitleg'!$C$9="Ja",LEN(AA69&amp;AB69&amp;AC69&amp;AD69),0)&lt;(4+IF('Basisgegevens+Uitleg'!$C$6="Ja",4,0)+IF('Basisgegevens+Uitleg'!$C$7="Ja",4,0)+IF('Basisgegevens+Uitleg'!$C$8="Ja",4,0)+IF('Basisgegevens+Uitleg'!$C$9="Ja",4,0)),C69,"Niet")&amp;(G69&amp;H69&amp;I69&amp;J69&amp;IF('Basisgegevens+Uitleg'!$C$6="Ja",L69&amp;M69&amp;N69&amp;O69,"")&amp;IF('Basisgegevens+Uitleg'!$C$7="Ja",Q69&amp;R69&amp;S69&amp;T69,"")&amp;IF('Basisgegevens+Uitleg'!$C$8="Ja",V69&amp;W69&amp;X69&amp;Y69,"")&amp;IF('Basisgegevens+Uitleg'!$C$9="Ja",AA69&amp;AB69&amp;AC69&amp;AD69,"")),1))=TRUE,"","M ")&amp;IF(ISERROR(SEARCH("A",IF(IF('Basisgegevens+Uitleg'!$C$5="Ja",LEN(G69&amp;H69&amp;I69&amp;J69),0)+IF('Basisgegevens+Uitleg'!$C$6="Ja",LEN(L69&amp;M69&amp;N69&amp;O69),0)+IF('Basisgegevens+Uitleg'!$C$7="Ja",LEN(Q69&amp;R69&amp;S69&amp;T69),0)+IF('Basisgegevens+Uitleg'!$C$8="Ja",LEN(V69&amp;W69&amp;X69&amp;Y69),0)+IF('Basisgegevens+Uitleg'!$C$9="Ja",LEN(AA69&amp;AB69&amp;AC69&amp;AD69),0)&lt;(4+IF('Basisgegevens+Uitleg'!$C$6="Ja",4,0)+IF('Basisgegevens+Uitleg'!$C$7="Ja",4,0)+IF('Basisgegevens+Uitleg'!$C$8="Ja",4,0)+IF('Basisgegevens+Uitleg'!$C$9="Ja",4,0)),C69,"Niet")&amp;(G69&amp;H69&amp;I69&amp;J69&amp;IF('Basisgegevens+Uitleg'!$C$6="Ja",L69&amp;M69&amp;N69&amp;O69,"")&amp;IF('Basisgegevens+Uitleg'!$C$7="Ja",Q69&amp;R69&amp;S69&amp;T69,"")&amp;IF('Basisgegevens+Uitleg'!$C$8="Ja",V69&amp;W69&amp;X69&amp;Y69,"")&amp;IF('Basisgegevens+Uitleg'!$C$9="Ja",AA69&amp;AB69&amp;AC69&amp;AD69,"")),1))=TRUE,"","A")))</f>
        <v>V</v>
      </c>
      <c r="E69" s="110" t="str">
        <f t="shared" si="2"/>
        <v>Donderdag</v>
      </c>
      <c r="F69" s="138">
        <f>IF(ROW(E69)-5&lt;='Basisgegevens+Uitleg'!$C$2,F68+1,"--")</f>
        <v>45386</v>
      </c>
      <c r="G69" s="86"/>
      <c r="H69" s="82"/>
      <c r="I69" s="82"/>
      <c r="J69" s="87"/>
      <c r="K69" s="9"/>
      <c r="L69" s="86"/>
      <c r="M69" s="82"/>
      <c r="N69" s="82"/>
      <c r="O69" s="87"/>
      <c r="P69" s="9"/>
      <c r="Q69" s="86"/>
      <c r="R69" s="82"/>
      <c r="S69" s="82"/>
      <c r="T69" s="87"/>
      <c r="U69" s="9"/>
      <c r="V69" s="86"/>
      <c r="W69" s="82"/>
      <c r="X69" s="82"/>
      <c r="Y69" s="87"/>
      <c r="Z69" s="9"/>
      <c r="AA69" s="86"/>
      <c r="AB69" s="82"/>
      <c r="AC69" s="82"/>
      <c r="AD69" s="87"/>
      <c r="AE69" s="9"/>
      <c r="AF69" s="108"/>
      <c r="AG69" s="18" t="str">
        <f>IF(ISERROR(VLOOKUP($F69,'Speciale dagen&amp;Activiteiten'!$A$3:$A$100,1,FALSE))=TRUE,"",VLOOKUP($F69,'Speciale dagen&amp;Activiteiten'!$A$3:$B$100,2,FALSE))</f>
        <v/>
      </c>
      <c r="AH69" s="14" t="str">
        <f>IF(ISERROR(VLOOKUP(CONCATENATE(DAY($F69),"-",MONTH($F69)),Verjaardagen!$C$2:$C$101,1,FALSE))=TRUE,"",VLOOKUP(CONCATENATE(DAY($F69),"-",MONTH($F69)),Verjaardagen!$C$2:$E$101,3,FALSE))</f>
        <v/>
      </c>
      <c r="AI69" s="15" t="str">
        <f>IF(ISERROR(VLOOKUP(F69,'School(vakanties)&amp;Activiteiten'!A$4:A$102,1,FALSE)=TRUE),IF(ISERROR(VLOOKUP(F69,'School(vakanties)&amp;Activiteiten'!B$4:B$102,1,FALSE)=TRUE),IF(AJ69&gt;0,AI68,""),VLOOKUP(F69,'School(vakanties)&amp;Activiteiten'!B$4:C$102,2,FALSE)),VLOOKUP(F69,'School(vakanties)&amp;Activiteiten'!A$4:C$102,3,FALSE))</f>
        <v/>
      </c>
      <c r="AJ69" s="16">
        <f>IF(ISERROR(VLOOKUP(F69,'School(vakanties)&amp;Activiteiten'!A$4:A$102,1,FALSE)=TRUE),IF(AND(AJ68&gt;0,AJ68&lt;999),AJ68-1,0),VLOOKUP(F69,'School(vakanties)&amp;Activiteiten'!A$4:D$102,4,FALSE))</f>
        <v>0</v>
      </c>
    </row>
    <row r="70" spans="1:36" x14ac:dyDescent="0.25">
      <c r="A70" s="180" t="str">
        <f t="shared" si="0"/>
        <v>--</v>
      </c>
      <c r="B70" s="110">
        <f t="shared" si="1"/>
        <v>14</v>
      </c>
      <c r="C70" s="179" t="str">
        <f>IF(F70="--","--",IF(ISEVEN(B70)=TRUE,SUBSTITUTE(LEFT(VLOOKUP(E70,'Basisgegevens+Uitleg'!$B$19:$D$25,3,),1),0,"--"),SUBSTITUTE(LEFT(VLOOKUP(E70,'Basisgegevens+Uitleg'!$B$19:$C$25,2,),1),0,"--")))</f>
        <v>V</v>
      </c>
      <c r="D70" s="179" t="str">
        <f>IF(F70="--","--",TRIM(IF(ISERROR(SEARCH("V",IF(IF('Basisgegevens+Uitleg'!$C$5="Ja",LEN(G70&amp;H70&amp;I70&amp;J70),0)+IF('Basisgegevens+Uitleg'!$C$6="Ja",LEN(L70&amp;M70&amp;N70&amp;O70),0)+IF('Basisgegevens+Uitleg'!$C$7="Ja",LEN(Q70&amp;R70&amp;S70&amp;T70),0)+IF('Basisgegevens+Uitleg'!$C$8="Ja",LEN(V70&amp;W70&amp;X70&amp;Y70),0)+IF('Basisgegevens+Uitleg'!$C$9="Ja",LEN(AA70&amp;AB70&amp;AC70&amp;AD70),0)&lt;(4+IF('Basisgegevens+Uitleg'!$C$6="Ja",4,0)+IF('Basisgegevens+Uitleg'!$C$7="Ja",4,0)+IF('Basisgegevens+Uitleg'!$C$8="Ja",4,0)+IF('Basisgegevens+Uitleg'!$C$9="Ja",4,0)),C70,"Niet")&amp;(G70&amp;H70&amp;I70&amp;J70&amp;IF('Basisgegevens+Uitleg'!$C$6="Ja",L70&amp;M70&amp;N70&amp;O70,"")&amp;IF('Basisgegevens+Uitleg'!$C$7="Ja",Q70&amp;R70&amp;S70&amp;T70,"")&amp;IF('Basisgegevens+Uitleg'!$C$8="Ja",V70&amp;W70&amp;X70&amp;Y70,"")&amp;IF('Basisgegevens+Uitleg'!$C$9="Ja",AA70&amp;AB70&amp;AC70&amp;AD70,"")),1))=TRUE,"","V ")&amp;IF(ISERROR(SEARCH("M",IF(IF('Basisgegevens+Uitleg'!$C$5="Ja",LEN(G70&amp;H70&amp;I70&amp;J70),0)+IF('Basisgegevens+Uitleg'!$C$6="Ja",LEN(L70&amp;M70&amp;N70&amp;O70),0)+IF('Basisgegevens+Uitleg'!$C$7="Ja",LEN(Q70&amp;R70&amp;S70&amp;T70),0)+IF('Basisgegevens+Uitleg'!$C$8="Ja",LEN(V70&amp;W70&amp;X70&amp;Y70),0)+IF('Basisgegevens+Uitleg'!$C$9="Ja",LEN(AA70&amp;AB70&amp;AC70&amp;AD70),0)&lt;(4+IF('Basisgegevens+Uitleg'!$C$6="Ja",4,0)+IF('Basisgegevens+Uitleg'!$C$7="Ja",4,0)+IF('Basisgegevens+Uitleg'!$C$8="Ja",4,0)+IF('Basisgegevens+Uitleg'!$C$9="Ja",4,0)),C70,"Niet")&amp;(G70&amp;H70&amp;I70&amp;J70&amp;IF('Basisgegevens+Uitleg'!$C$6="Ja",L70&amp;M70&amp;N70&amp;O70,"")&amp;IF('Basisgegevens+Uitleg'!$C$7="Ja",Q70&amp;R70&amp;S70&amp;T70,"")&amp;IF('Basisgegevens+Uitleg'!$C$8="Ja",V70&amp;W70&amp;X70&amp;Y70,"")&amp;IF('Basisgegevens+Uitleg'!$C$9="Ja",AA70&amp;AB70&amp;AC70&amp;AD70,"")),1))=TRUE,"","M ")&amp;IF(ISERROR(SEARCH("A",IF(IF('Basisgegevens+Uitleg'!$C$5="Ja",LEN(G70&amp;H70&amp;I70&amp;J70),0)+IF('Basisgegevens+Uitleg'!$C$6="Ja",LEN(L70&amp;M70&amp;N70&amp;O70),0)+IF('Basisgegevens+Uitleg'!$C$7="Ja",LEN(Q70&amp;R70&amp;S70&amp;T70),0)+IF('Basisgegevens+Uitleg'!$C$8="Ja",LEN(V70&amp;W70&amp;X70&amp;Y70),0)+IF('Basisgegevens+Uitleg'!$C$9="Ja",LEN(AA70&amp;AB70&amp;AC70&amp;AD70),0)&lt;(4+IF('Basisgegevens+Uitleg'!$C$6="Ja",4,0)+IF('Basisgegevens+Uitleg'!$C$7="Ja",4,0)+IF('Basisgegevens+Uitleg'!$C$8="Ja",4,0)+IF('Basisgegevens+Uitleg'!$C$9="Ja",4,0)),C70,"Niet")&amp;(G70&amp;H70&amp;I70&amp;J70&amp;IF('Basisgegevens+Uitleg'!$C$6="Ja",L70&amp;M70&amp;N70&amp;O70,"")&amp;IF('Basisgegevens+Uitleg'!$C$7="Ja",Q70&amp;R70&amp;S70&amp;T70,"")&amp;IF('Basisgegevens+Uitleg'!$C$8="Ja",V70&amp;W70&amp;X70&amp;Y70,"")&amp;IF('Basisgegevens+Uitleg'!$C$9="Ja",AA70&amp;AB70&amp;AC70&amp;AD70,"")),1))=TRUE,"","A")))</f>
        <v>V</v>
      </c>
      <c r="E70" s="110" t="str">
        <f t="shared" si="2"/>
        <v>Vrijdag</v>
      </c>
      <c r="F70" s="138">
        <f>IF(ROW(E70)-5&lt;='Basisgegevens+Uitleg'!$C$2,F69+1,"--")</f>
        <v>45387</v>
      </c>
      <c r="G70" s="86"/>
      <c r="H70" s="82"/>
      <c r="I70" s="82"/>
      <c r="J70" s="87"/>
      <c r="K70" s="9"/>
      <c r="L70" s="86"/>
      <c r="M70" s="82"/>
      <c r="N70" s="82"/>
      <c r="O70" s="87"/>
      <c r="P70" s="9"/>
      <c r="Q70" s="86"/>
      <c r="R70" s="82"/>
      <c r="S70" s="82"/>
      <c r="T70" s="87"/>
      <c r="U70" s="9"/>
      <c r="V70" s="86"/>
      <c r="W70" s="82"/>
      <c r="X70" s="82"/>
      <c r="Y70" s="87"/>
      <c r="Z70" s="9"/>
      <c r="AA70" s="86"/>
      <c r="AB70" s="82"/>
      <c r="AC70" s="82"/>
      <c r="AD70" s="87"/>
      <c r="AE70" s="9"/>
      <c r="AF70" s="108"/>
      <c r="AG70" s="18" t="str">
        <f>IF(ISERROR(VLOOKUP($F70,'Speciale dagen&amp;Activiteiten'!$A$3:$A$100,1,FALSE))=TRUE,"",VLOOKUP($F70,'Speciale dagen&amp;Activiteiten'!$A$3:$B$100,2,FALSE))</f>
        <v/>
      </c>
      <c r="AH70" s="14" t="str">
        <f>IF(ISERROR(VLOOKUP(CONCATENATE(DAY($F70),"-",MONTH($F70)),Verjaardagen!$C$2:$C$101,1,FALSE))=TRUE,"",VLOOKUP(CONCATENATE(DAY($F70),"-",MONTH($F70)),Verjaardagen!$C$2:$E$101,3,FALSE))</f>
        <v/>
      </c>
      <c r="AI70" s="15" t="str">
        <f>IF(ISERROR(VLOOKUP(F70,'School(vakanties)&amp;Activiteiten'!A$4:A$102,1,FALSE)=TRUE),IF(ISERROR(VLOOKUP(F70,'School(vakanties)&amp;Activiteiten'!B$4:B$102,1,FALSE)=TRUE),IF(AJ70&gt;0,AI69,""),VLOOKUP(F70,'School(vakanties)&amp;Activiteiten'!B$4:C$102,2,FALSE)),VLOOKUP(F70,'School(vakanties)&amp;Activiteiten'!A$4:C$102,3,FALSE))</f>
        <v/>
      </c>
      <c r="AJ70" s="16">
        <f>IF(ISERROR(VLOOKUP(F70,'School(vakanties)&amp;Activiteiten'!A$4:A$102,1,FALSE)=TRUE),IF(AND(AJ69&gt;0,AJ69&lt;999),AJ69-1,0),VLOOKUP(F70,'School(vakanties)&amp;Activiteiten'!A$4:D$102,4,FALSE))</f>
        <v>0</v>
      </c>
    </row>
    <row r="71" spans="1:36" x14ac:dyDescent="0.25">
      <c r="A71" s="180" t="str">
        <f t="shared" ref="A71:A134" si="3">IF(AG71&amp;AH71&amp;AI71="","--",SUBSTITUTE(SUBSTITUTE(SUBSTITUTE(IF(AG71="","--",AG71)&amp;"/"&amp;IF(AH71="","--",AH71)&amp;"/"&amp;IF(AI71="","--",AI71),"--/",""),"//--",""),"/--",""))</f>
        <v>--</v>
      </c>
      <c r="B71" s="110">
        <f t="shared" ref="B71:B134" si="4">IF(F71="--","--",IF(E71="Zondag",WEEKNUM(F71,1)-1,WEEKNUM(F71,1)))</f>
        <v>14</v>
      </c>
      <c r="C71" s="179" t="str">
        <f>IF(F71="--","--",IF(ISEVEN(B71)=TRUE,SUBSTITUTE(LEFT(VLOOKUP(E71,'Basisgegevens+Uitleg'!$B$19:$D$25,3,),1),0,"--"),SUBSTITUTE(LEFT(VLOOKUP(E71,'Basisgegevens+Uitleg'!$B$19:$C$25,2,),1),0,"--")))</f>
        <v>M</v>
      </c>
      <c r="D71" s="179" t="str">
        <f>IF(F71="--","--",TRIM(IF(ISERROR(SEARCH("V",IF(IF('Basisgegevens+Uitleg'!$C$5="Ja",LEN(G71&amp;H71&amp;I71&amp;J71),0)+IF('Basisgegevens+Uitleg'!$C$6="Ja",LEN(L71&amp;M71&amp;N71&amp;O71),0)+IF('Basisgegevens+Uitleg'!$C$7="Ja",LEN(Q71&amp;R71&amp;S71&amp;T71),0)+IF('Basisgegevens+Uitleg'!$C$8="Ja",LEN(V71&amp;W71&amp;X71&amp;Y71),0)+IF('Basisgegevens+Uitleg'!$C$9="Ja",LEN(AA71&amp;AB71&amp;AC71&amp;AD71),0)&lt;(4+IF('Basisgegevens+Uitleg'!$C$6="Ja",4,0)+IF('Basisgegevens+Uitleg'!$C$7="Ja",4,0)+IF('Basisgegevens+Uitleg'!$C$8="Ja",4,0)+IF('Basisgegevens+Uitleg'!$C$9="Ja",4,0)),C71,"Niet")&amp;(G71&amp;H71&amp;I71&amp;J71&amp;IF('Basisgegevens+Uitleg'!$C$6="Ja",L71&amp;M71&amp;N71&amp;O71,"")&amp;IF('Basisgegevens+Uitleg'!$C$7="Ja",Q71&amp;R71&amp;S71&amp;T71,"")&amp;IF('Basisgegevens+Uitleg'!$C$8="Ja",V71&amp;W71&amp;X71&amp;Y71,"")&amp;IF('Basisgegevens+Uitleg'!$C$9="Ja",AA71&amp;AB71&amp;AC71&amp;AD71,"")),1))=TRUE,"","V ")&amp;IF(ISERROR(SEARCH("M",IF(IF('Basisgegevens+Uitleg'!$C$5="Ja",LEN(G71&amp;H71&amp;I71&amp;J71),0)+IF('Basisgegevens+Uitleg'!$C$6="Ja",LEN(L71&amp;M71&amp;N71&amp;O71),0)+IF('Basisgegevens+Uitleg'!$C$7="Ja",LEN(Q71&amp;R71&amp;S71&amp;T71),0)+IF('Basisgegevens+Uitleg'!$C$8="Ja",LEN(V71&amp;W71&amp;X71&amp;Y71),0)+IF('Basisgegevens+Uitleg'!$C$9="Ja",LEN(AA71&amp;AB71&amp;AC71&amp;AD71),0)&lt;(4+IF('Basisgegevens+Uitleg'!$C$6="Ja",4,0)+IF('Basisgegevens+Uitleg'!$C$7="Ja",4,0)+IF('Basisgegevens+Uitleg'!$C$8="Ja",4,0)+IF('Basisgegevens+Uitleg'!$C$9="Ja",4,0)),C71,"Niet")&amp;(G71&amp;H71&amp;I71&amp;J71&amp;IF('Basisgegevens+Uitleg'!$C$6="Ja",L71&amp;M71&amp;N71&amp;O71,"")&amp;IF('Basisgegevens+Uitleg'!$C$7="Ja",Q71&amp;R71&amp;S71&amp;T71,"")&amp;IF('Basisgegevens+Uitleg'!$C$8="Ja",V71&amp;W71&amp;X71&amp;Y71,"")&amp;IF('Basisgegevens+Uitleg'!$C$9="Ja",AA71&amp;AB71&amp;AC71&amp;AD71,"")),1))=TRUE,"","M ")&amp;IF(ISERROR(SEARCH("A",IF(IF('Basisgegevens+Uitleg'!$C$5="Ja",LEN(G71&amp;H71&amp;I71&amp;J71),0)+IF('Basisgegevens+Uitleg'!$C$6="Ja",LEN(L71&amp;M71&amp;N71&amp;O71),0)+IF('Basisgegevens+Uitleg'!$C$7="Ja",LEN(Q71&amp;R71&amp;S71&amp;T71),0)+IF('Basisgegevens+Uitleg'!$C$8="Ja",LEN(V71&amp;W71&amp;X71&amp;Y71),0)+IF('Basisgegevens+Uitleg'!$C$9="Ja",LEN(AA71&amp;AB71&amp;AC71&amp;AD71),0)&lt;(4+IF('Basisgegevens+Uitleg'!$C$6="Ja",4,0)+IF('Basisgegevens+Uitleg'!$C$7="Ja",4,0)+IF('Basisgegevens+Uitleg'!$C$8="Ja",4,0)+IF('Basisgegevens+Uitleg'!$C$9="Ja",4,0)),C71,"Niet")&amp;(G71&amp;H71&amp;I71&amp;J71&amp;IF('Basisgegevens+Uitleg'!$C$6="Ja",L71&amp;M71&amp;N71&amp;O71,"")&amp;IF('Basisgegevens+Uitleg'!$C$7="Ja",Q71&amp;R71&amp;S71&amp;T71,"")&amp;IF('Basisgegevens+Uitleg'!$C$8="Ja",V71&amp;W71&amp;X71&amp;Y71,"")&amp;IF('Basisgegevens+Uitleg'!$C$9="Ja",AA71&amp;AB71&amp;AC71&amp;AD71,"")),1))=TRUE,"","A")))</f>
        <v>M</v>
      </c>
      <c r="E71" s="110" t="str">
        <f t="shared" ref="E71:E134" si="5">IF(F71="--","--",IF(WEEKDAY(F71)=1,"Zondag",IF(WEEKDAY(F71)=2,"Maandag",IF(WEEKDAY(F71)=3,"Dinsdag",IF(WEEKDAY(F71)=4,"Woensdag",IF(WEEKDAY(F71)=5,"Donderdag",IF(WEEKDAY(F71)=6,"Vrijdag",IF(WEEKDAY(F71)=7,"Zaterdag","--"))))))))</f>
        <v>Zaterdag</v>
      </c>
      <c r="F71" s="138">
        <f>IF(ROW(E71)-5&lt;='Basisgegevens+Uitleg'!$C$2,F70+1,"--")</f>
        <v>45388</v>
      </c>
      <c r="G71" s="86"/>
      <c r="H71" s="82"/>
      <c r="I71" s="82"/>
      <c r="J71" s="87"/>
      <c r="K71" s="9"/>
      <c r="L71" s="86"/>
      <c r="M71" s="82"/>
      <c r="N71" s="82"/>
      <c r="O71" s="87"/>
      <c r="P71" s="9"/>
      <c r="Q71" s="86"/>
      <c r="R71" s="82"/>
      <c r="S71" s="82"/>
      <c r="T71" s="87"/>
      <c r="U71" s="9"/>
      <c r="V71" s="86"/>
      <c r="W71" s="82"/>
      <c r="X71" s="82"/>
      <c r="Y71" s="87"/>
      <c r="Z71" s="9"/>
      <c r="AA71" s="86"/>
      <c r="AB71" s="82"/>
      <c r="AC71" s="82"/>
      <c r="AD71" s="87"/>
      <c r="AE71" s="9"/>
      <c r="AF71" s="108"/>
      <c r="AG71" s="18" t="str">
        <f>IF(ISERROR(VLOOKUP($F71,'Speciale dagen&amp;Activiteiten'!$A$3:$A$100,1,FALSE))=TRUE,"",VLOOKUP($F71,'Speciale dagen&amp;Activiteiten'!$A$3:$B$100,2,FALSE))</f>
        <v/>
      </c>
      <c r="AH71" s="14" t="str">
        <f>IF(ISERROR(VLOOKUP(CONCATENATE(DAY($F71),"-",MONTH($F71)),Verjaardagen!$C$2:$C$101,1,FALSE))=TRUE,"",VLOOKUP(CONCATENATE(DAY($F71),"-",MONTH($F71)),Verjaardagen!$C$2:$E$101,3,FALSE))</f>
        <v/>
      </c>
      <c r="AI71" s="15" t="str">
        <f>IF(ISERROR(VLOOKUP(F71,'School(vakanties)&amp;Activiteiten'!A$4:A$102,1,FALSE)=TRUE),IF(ISERROR(VLOOKUP(F71,'School(vakanties)&amp;Activiteiten'!B$4:B$102,1,FALSE)=TRUE),IF(AJ71&gt;0,AI70,""),VLOOKUP(F71,'School(vakanties)&amp;Activiteiten'!B$4:C$102,2,FALSE)),VLOOKUP(F71,'School(vakanties)&amp;Activiteiten'!A$4:C$102,3,FALSE))</f>
        <v/>
      </c>
      <c r="AJ71" s="16">
        <f>IF(ISERROR(VLOOKUP(F71,'School(vakanties)&amp;Activiteiten'!A$4:A$102,1,FALSE)=TRUE),IF(AND(AJ70&gt;0,AJ70&lt;999),AJ70-1,0),VLOOKUP(F71,'School(vakanties)&amp;Activiteiten'!A$4:D$102,4,FALSE))</f>
        <v>0</v>
      </c>
    </row>
    <row r="72" spans="1:36" x14ac:dyDescent="0.25">
      <c r="A72" s="180" t="str">
        <f t="shared" si="3"/>
        <v>--</v>
      </c>
      <c r="B72" s="110">
        <f t="shared" si="4"/>
        <v>14</v>
      </c>
      <c r="C72" s="179" t="str">
        <f>IF(F72="--","--",IF(ISEVEN(B72)=TRUE,SUBSTITUTE(LEFT(VLOOKUP(E72,'Basisgegevens+Uitleg'!$B$19:$D$25,3,),1),0,"--"),SUBSTITUTE(LEFT(VLOOKUP(E72,'Basisgegevens+Uitleg'!$B$19:$C$25,2,),1),0,"--")))</f>
        <v>A</v>
      </c>
      <c r="D72" s="179" t="str">
        <f>IF(F72="--","--",TRIM(IF(ISERROR(SEARCH("V",IF(IF('Basisgegevens+Uitleg'!$C$5="Ja",LEN(G72&amp;H72&amp;I72&amp;J72),0)+IF('Basisgegevens+Uitleg'!$C$6="Ja",LEN(L72&amp;M72&amp;N72&amp;O72),0)+IF('Basisgegevens+Uitleg'!$C$7="Ja",LEN(Q72&amp;R72&amp;S72&amp;T72),0)+IF('Basisgegevens+Uitleg'!$C$8="Ja",LEN(V72&amp;W72&amp;X72&amp;Y72),0)+IF('Basisgegevens+Uitleg'!$C$9="Ja",LEN(AA72&amp;AB72&amp;AC72&amp;AD72),0)&lt;(4+IF('Basisgegevens+Uitleg'!$C$6="Ja",4,0)+IF('Basisgegevens+Uitleg'!$C$7="Ja",4,0)+IF('Basisgegevens+Uitleg'!$C$8="Ja",4,0)+IF('Basisgegevens+Uitleg'!$C$9="Ja",4,0)),C72,"Niet")&amp;(G72&amp;H72&amp;I72&amp;J72&amp;IF('Basisgegevens+Uitleg'!$C$6="Ja",L72&amp;M72&amp;N72&amp;O72,"")&amp;IF('Basisgegevens+Uitleg'!$C$7="Ja",Q72&amp;R72&amp;S72&amp;T72,"")&amp;IF('Basisgegevens+Uitleg'!$C$8="Ja",V72&amp;W72&amp;X72&amp;Y72,"")&amp;IF('Basisgegevens+Uitleg'!$C$9="Ja",AA72&amp;AB72&amp;AC72&amp;AD72,"")),1))=TRUE,"","V ")&amp;IF(ISERROR(SEARCH("M",IF(IF('Basisgegevens+Uitleg'!$C$5="Ja",LEN(G72&amp;H72&amp;I72&amp;J72),0)+IF('Basisgegevens+Uitleg'!$C$6="Ja",LEN(L72&amp;M72&amp;N72&amp;O72),0)+IF('Basisgegevens+Uitleg'!$C$7="Ja",LEN(Q72&amp;R72&amp;S72&amp;T72),0)+IF('Basisgegevens+Uitleg'!$C$8="Ja",LEN(V72&amp;W72&amp;X72&amp;Y72),0)+IF('Basisgegevens+Uitleg'!$C$9="Ja",LEN(AA72&amp;AB72&amp;AC72&amp;AD72),0)&lt;(4+IF('Basisgegevens+Uitleg'!$C$6="Ja",4,0)+IF('Basisgegevens+Uitleg'!$C$7="Ja",4,0)+IF('Basisgegevens+Uitleg'!$C$8="Ja",4,0)+IF('Basisgegevens+Uitleg'!$C$9="Ja",4,0)),C72,"Niet")&amp;(G72&amp;H72&amp;I72&amp;J72&amp;IF('Basisgegevens+Uitleg'!$C$6="Ja",L72&amp;M72&amp;N72&amp;O72,"")&amp;IF('Basisgegevens+Uitleg'!$C$7="Ja",Q72&amp;R72&amp;S72&amp;T72,"")&amp;IF('Basisgegevens+Uitleg'!$C$8="Ja",V72&amp;W72&amp;X72&amp;Y72,"")&amp;IF('Basisgegevens+Uitleg'!$C$9="Ja",AA72&amp;AB72&amp;AC72&amp;AD72,"")),1))=TRUE,"","M ")&amp;IF(ISERROR(SEARCH("A",IF(IF('Basisgegevens+Uitleg'!$C$5="Ja",LEN(G72&amp;H72&amp;I72&amp;J72),0)+IF('Basisgegevens+Uitleg'!$C$6="Ja",LEN(L72&amp;M72&amp;N72&amp;O72),0)+IF('Basisgegevens+Uitleg'!$C$7="Ja",LEN(Q72&amp;R72&amp;S72&amp;T72),0)+IF('Basisgegevens+Uitleg'!$C$8="Ja",LEN(V72&amp;W72&amp;X72&amp;Y72),0)+IF('Basisgegevens+Uitleg'!$C$9="Ja",LEN(AA72&amp;AB72&amp;AC72&amp;AD72),0)&lt;(4+IF('Basisgegevens+Uitleg'!$C$6="Ja",4,0)+IF('Basisgegevens+Uitleg'!$C$7="Ja",4,0)+IF('Basisgegevens+Uitleg'!$C$8="Ja",4,0)+IF('Basisgegevens+Uitleg'!$C$9="Ja",4,0)),C72,"Niet")&amp;(G72&amp;H72&amp;I72&amp;J72&amp;IF('Basisgegevens+Uitleg'!$C$6="Ja",L72&amp;M72&amp;N72&amp;O72,"")&amp;IF('Basisgegevens+Uitleg'!$C$7="Ja",Q72&amp;R72&amp;S72&amp;T72,"")&amp;IF('Basisgegevens+Uitleg'!$C$8="Ja",V72&amp;W72&amp;X72&amp;Y72,"")&amp;IF('Basisgegevens+Uitleg'!$C$9="Ja",AA72&amp;AB72&amp;AC72&amp;AD72,"")),1))=TRUE,"","A")))</f>
        <v>A</v>
      </c>
      <c r="E72" s="110" t="str">
        <f t="shared" si="5"/>
        <v>Zondag</v>
      </c>
      <c r="F72" s="138">
        <f>IF(ROW(E72)-5&lt;='Basisgegevens+Uitleg'!$C$2,F71+1,"--")</f>
        <v>45389</v>
      </c>
      <c r="G72" s="86"/>
      <c r="H72" s="82"/>
      <c r="I72" s="82"/>
      <c r="J72" s="87"/>
      <c r="K72" s="9"/>
      <c r="L72" s="86"/>
      <c r="M72" s="82"/>
      <c r="N72" s="82"/>
      <c r="O72" s="87"/>
      <c r="P72" s="9"/>
      <c r="Q72" s="86"/>
      <c r="R72" s="82"/>
      <c r="S72" s="82"/>
      <c r="T72" s="87"/>
      <c r="U72" s="9"/>
      <c r="V72" s="86"/>
      <c r="W72" s="82"/>
      <c r="X72" s="82"/>
      <c r="Y72" s="87"/>
      <c r="Z72" s="9"/>
      <c r="AA72" s="86"/>
      <c r="AB72" s="82"/>
      <c r="AC72" s="82"/>
      <c r="AD72" s="87"/>
      <c r="AE72" s="9"/>
      <c r="AF72" s="108"/>
      <c r="AG72" s="18" t="str">
        <f>IF(ISERROR(VLOOKUP($F72,'Speciale dagen&amp;Activiteiten'!$A$3:$A$100,1,FALSE))=TRUE,"",VLOOKUP($F72,'Speciale dagen&amp;Activiteiten'!$A$3:$B$100,2,FALSE))</f>
        <v/>
      </c>
      <c r="AH72" s="14" t="str">
        <f>IF(ISERROR(VLOOKUP(CONCATENATE(DAY($F72),"-",MONTH($F72)),Verjaardagen!$C$2:$C$101,1,FALSE))=TRUE,"",VLOOKUP(CONCATENATE(DAY($F72),"-",MONTH($F72)),Verjaardagen!$C$2:$E$101,3,FALSE))</f>
        <v/>
      </c>
      <c r="AI72" s="15" t="str">
        <f>IF(ISERROR(VLOOKUP(F72,'School(vakanties)&amp;Activiteiten'!A$4:A$102,1,FALSE)=TRUE),IF(ISERROR(VLOOKUP(F72,'School(vakanties)&amp;Activiteiten'!B$4:B$102,1,FALSE)=TRUE),IF(AJ72&gt;0,AI71,""),VLOOKUP(F72,'School(vakanties)&amp;Activiteiten'!B$4:C$102,2,FALSE)),VLOOKUP(F72,'School(vakanties)&amp;Activiteiten'!A$4:C$102,3,FALSE))</f>
        <v/>
      </c>
      <c r="AJ72" s="16">
        <f>IF(ISERROR(VLOOKUP(F72,'School(vakanties)&amp;Activiteiten'!A$4:A$102,1,FALSE)=TRUE),IF(AND(AJ71&gt;0,AJ71&lt;999),AJ71-1,0),VLOOKUP(F72,'School(vakanties)&amp;Activiteiten'!A$4:D$102,4,FALSE))</f>
        <v>0</v>
      </c>
    </row>
    <row r="73" spans="1:36" x14ac:dyDescent="0.25">
      <c r="A73" s="180" t="str">
        <f t="shared" si="3"/>
        <v>--</v>
      </c>
      <c r="B73" s="110">
        <f t="shared" si="4"/>
        <v>15</v>
      </c>
      <c r="C73" s="179" t="str">
        <f>IF(F73="--","--",IF(ISEVEN(B73)=TRUE,SUBSTITUTE(LEFT(VLOOKUP(E73,'Basisgegevens+Uitleg'!$B$19:$D$25,3,),1),0,"--"),SUBSTITUTE(LEFT(VLOOKUP(E73,'Basisgegevens+Uitleg'!$B$19:$C$25,2,),1),0,"--")))</f>
        <v>V</v>
      </c>
      <c r="D73" s="179" t="str">
        <f>IF(F73="--","--",TRIM(IF(ISERROR(SEARCH("V",IF(IF('Basisgegevens+Uitleg'!$C$5="Ja",LEN(G73&amp;H73&amp;I73&amp;J73),0)+IF('Basisgegevens+Uitleg'!$C$6="Ja",LEN(L73&amp;M73&amp;N73&amp;O73),0)+IF('Basisgegevens+Uitleg'!$C$7="Ja",LEN(Q73&amp;R73&amp;S73&amp;T73),0)+IF('Basisgegevens+Uitleg'!$C$8="Ja",LEN(V73&amp;W73&amp;X73&amp;Y73),0)+IF('Basisgegevens+Uitleg'!$C$9="Ja",LEN(AA73&amp;AB73&amp;AC73&amp;AD73),0)&lt;(4+IF('Basisgegevens+Uitleg'!$C$6="Ja",4,0)+IF('Basisgegevens+Uitleg'!$C$7="Ja",4,0)+IF('Basisgegevens+Uitleg'!$C$8="Ja",4,0)+IF('Basisgegevens+Uitleg'!$C$9="Ja",4,0)),C73,"Niet")&amp;(G73&amp;H73&amp;I73&amp;J73&amp;IF('Basisgegevens+Uitleg'!$C$6="Ja",L73&amp;M73&amp;N73&amp;O73,"")&amp;IF('Basisgegevens+Uitleg'!$C$7="Ja",Q73&amp;R73&amp;S73&amp;T73,"")&amp;IF('Basisgegevens+Uitleg'!$C$8="Ja",V73&amp;W73&amp;X73&amp;Y73,"")&amp;IF('Basisgegevens+Uitleg'!$C$9="Ja",AA73&amp;AB73&amp;AC73&amp;AD73,"")),1))=TRUE,"","V ")&amp;IF(ISERROR(SEARCH("M",IF(IF('Basisgegevens+Uitleg'!$C$5="Ja",LEN(G73&amp;H73&amp;I73&amp;J73),0)+IF('Basisgegevens+Uitleg'!$C$6="Ja",LEN(L73&amp;M73&amp;N73&amp;O73),0)+IF('Basisgegevens+Uitleg'!$C$7="Ja",LEN(Q73&amp;R73&amp;S73&amp;T73),0)+IF('Basisgegevens+Uitleg'!$C$8="Ja",LEN(V73&amp;W73&amp;X73&amp;Y73),0)+IF('Basisgegevens+Uitleg'!$C$9="Ja",LEN(AA73&amp;AB73&amp;AC73&amp;AD73),0)&lt;(4+IF('Basisgegevens+Uitleg'!$C$6="Ja",4,0)+IF('Basisgegevens+Uitleg'!$C$7="Ja",4,0)+IF('Basisgegevens+Uitleg'!$C$8="Ja",4,0)+IF('Basisgegevens+Uitleg'!$C$9="Ja",4,0)),C73,"Niet")&amp;(G73&amp;H73&amp;I73&amp;J73&amp;IF('Basisgegevens+Uitleg'!$C$6="Ja",L73&amp;M73&amp;N73&amp;O73,"")&amp;IF('Basisgegevens+Uitleg'!$C$7="Ja",Q73&amp;R73&amp;S73&amp;T73,"")&amp;IF('Basisgegevens+Uitleg'!$C$8="Ja",V73&amp;W73&amp;X73&amp;Y73,"")&amp;IF('Basisgegevens+Uitleg'!$C$9="Ja",AA73&amp;AB73&amp;AC73&amp;AD73,"")),1))=TRUE,"","M ")&amp;IF(ISERROR(SEARCH("A",IF(IF('Basisgegevens+Uitleg'!$C$5="Ja",LEN(G73&amp;H73&amp;I73&amp;J73),0)+IF('Basisgegevens+Uitleg'!$C$6="Ja",LEN(L73&amp;M73&amp;N73&amp;O73),0)+IF('Basisgegevens+Uitleg'!$C$7="Ja",LEN(Q73&amp;R73&amp;S73&amp;T73),0)+IF('Basisgegevens+Uitleg'!$C$8="Ja",LEN(V73&amp;W73&amp;X73&amp;Y73),0)+IF('Basisgegevens+Uitleg'!$C$9="Ja",LEN(AA73&amp;AB73&amp;AC73&amp;AD73),0)&lt;(4+IF('Basisgegevens+Uitleg'!$C$6="Ja",4,0)+IF('Basisgegevens+Uitleg'!$C$7="Ja",4,0)+IF('Basisgegevens+Uitleg'!$C$8="Ja",4,0)+IF('Basisgegevens+Uitleg'!$C$9="Ja",4,0)),C73,"Niet")&amp;(G73&amp;H73&amp;I73&amp;J73&amp;IF('Basisgegevens+Uitleg'!$C$6="Ja",L73&amp;M73&amp;N73&amp;O73,"")&amp;IF('Basisgegevens+Uitleg'!$C$7="Ja",Q73&amp;R73&amp;S73&amp;T73,"")&amp;IF('Basisgegevens+Uitleg'!$C$8="Ja",V73&amp;W73&amp;X73&amp;Y73,"")&amp;IF('Basisgegevens+Uitleg'!$C$9="Ja",AA73&amp;AB73&amp;AC73&amp;AD73,"")),1))=TRUE,"","A")))</f>
        <v>V</v>
      </c>
      <c r="E73" s="110" t="str">
        <f t="shared" si="5"/>
        <v>Maandag</v>
      </c>
      <c r="F73" s="138">
        <f>IF(ROW(E73)-5&lt;='Basisgegevens+Uitleg'!$C$2,F72+1,"--")</f>
        <v>45390</v>
      </c>
      <c r="G73" s="86"/>
      <c r="H73" s="82"/>
      <c r="I73" s="82"/>
      <c r="J73" s="87"/>
      <c r="K73" s="9"/>
      <c r="L73" s="86"/>
      <c r="M73" s="82"/>
      <c r="N73" s="82"/>
      <c r="O73" s="87"/>
      <c r="P73" s="9"/>
      <c r="Q73" s="86"/>
      <c r="R73" s="82"/>
      <c r="S73" s="82"/>
      <c r="T73" s="87"/>
      <c r="U73" s="9"/>
      <c r="V73" s="86"/>
      <c r="W73" s="82"/>
      <c r="X73" s="82"/>
      <c r="Y73" s="87"/>
      <c r="Z73" s="9"/>
      <c r="AA73" s="86"/>
      <c r="AB73" s="82"/>
      <c r="AC73" s="82"/>
      <c r="AD73" s="87"/>
      <c r="AE73" s="9"/>
      <c r="AF73" s="108"/>
      <c r="AG73" s="18" t="str">
        <f>IF(ISERROR(VLOOKUP($F73,'Speciale dagen&amp;Activiteiten'!$A$3:$A$100,1,FALSE))=TRUE,"",VLOOKUP($F73,'Speciale dagen&amp;Activiteiten'!$A$3:$B$100,2,FALSE))</f>
        <v/>
      </c>
      <c r="AH73" s="14" t="str">
        <f>IF(ISERROR(VLOOKUP(CONCATENATE(DAY($F73),"-",MONTH($F73)),Verjaardagen!$C$2:$C$101,1,FALSE))=TRUE,"",VLOOKUP(CONCATENATE(DAY($F73),"-",MONTH($F73)),Verjaardagen!$C$2:$E$101,3,FALSE))</f>
        <v/>
      </c>
      <c r="AI73" s="15" t="str">
        <f>IF(ISERROR(VLOOKUP(F73,'School(vakanties)&amp;Activiteiten'!A$4:A$102,1,FALSE)=TRUE),IF(ISERROR(VLOOKUP(F73,'School(vakanties)&amp;Activiteiten'!B$4:B$102,1,FALSE)=TRUE),IF(AJ73&gt;0,AI72,""),VLOOKUP(F73,'School(vakanties)&amp;Activiteiten'!B$4:C$102,2,FALSE)),VLOOKUP(F73,'School(vakanties)&amp;Activiteiten'!A$4:C$102,3,FALSE))</f>
        <v/>
      </c>
      <c r="AJ73" s="16">
        <f>IF(ISERROR(VLOOKUP(F73,'School(vakanties)&amp;Activiteiten'!A$4:A$102,1,FALSE)=TRUE),IF(AND(AJ72&gt;0,AJ72&lt;999),AJ72-1,0),VLOOKUP(F73,'School(vakanties)&amp;Activiteiten'!A$4:D$102,4,FALSE))</f>
        <v>0</v>
      </c>
    </row>
    <row r="74" spans="1:36" x14ac:dyDescent="0.25">
      <c r="A74" s="180" t="str">
        <f t="shared" si="3"/>
        <v>--</v>
      </c>
      <c r="B74" s="110">
        <f t="shared" si="4"/>
        <v>15</v>
      </c>
      <c r="C74" s="179" t="str">
        <f>IF(F74="--","--",IF(ISEVEN(B74)=TRUE,SUBSTITUTE(LEFT(VLOOKUP(E74,'Basisgegevens+Uitleg'!$B$19:$D$25,3,),1),0,"--"),SUBSTITUTE(LEFT(VLOOKUP(E74,'Basisgegevens+Uitleg'!$B$19:$C$25,2,),1),0,"--")))</f>
        <v>M</v>
      </c>
      <c r="D74" s="179" t="str">
        <f>IF(F74="--","--",TRIM(IF(ISERROR(SEARCH("V",IF(IF('Basisgegevens+Uitleg'!$C$5="Ja",LEN(G74&amp;H74&amp;I74&amp;J74),0)+IF('Basisgegevens+Uitleg'!$C$6="Ja",LEN(L74&amp;M74&amp;N74&amp;O74),0)+IF('Basisgegevens+Uitleg'!$C$7="Ja",LEN(Q74&amp;R74&amp;S74&amp;T74),0)+IF('Basisgegevens+Uitleg'!$C$8="Ja",LEN(V74&amp;W74&amp;X74&amp;Y74),0)+IF('Basisgegevens+Uitleg'!$C$9="Ja",LEN(AA74&amp;AB74&amp;AC74&amp;AD74),0)&lt;(4+IF('Basisgegevens+Uitleg'!$C$6="Ja",4,0)+IF('Basisgegevens+Uitleg'!$C$7="Ja",4,0)+IF('Basisgegevens+Uitleg'!$C$8="Ja",4,0)+IF('Basisgegevens+Uitleg'!$C$9="Ja",4,0)),C74,"Niet")&amp;(G74&amp;H74&amp;I74&amp;J74&amp;IF('Basisgegevens+Uitleg'!$C$6="Ja",L74&amp;M74&amp;N74&amp;O74,"")&amp;IF('Basisgegevens+Uitleg'!$C$7="Ja",Q74&amp;R74&amp;S74&amp;T74,"")&amp;IF('Basisgegevens+Uitleg'!$C$8="Ja",V74&amp;W74&amp;X74&amp;Y74,"")&amp;IF('Basisgegevens+Uitleg'!$C$9="Ja",AA74&amp;AB74&amp;AC74&amp;AD74,"")),1))=TRUE,"","V ")&amp;IF(ISERROR(SEARCH("M",IF(IF('Basisgegevens+Uitleg'!$C$5="Ja",LEN(G74&amp;H74&amp;I74&amp;J74),0)+IF('Basisgegevens+Uitleg'!$C$6="Ja",LEN(L74&amp;M74&amp;N74&amp;O74),0)+IF('Basisgegevens+Uitleg'!$C$7="Ja",LEN(Q74&amp;R74&amp;S74&amp;T74),0)+IF('Basisgegevens+Uitleg'!$C$8="Ja",LEN(V74&amp;W74&amp;X74&amp;Y74),0)+IF('Basisgegevens+Uitleg'!$C$9="Ja",LEN(AA74&amp;AB74&amp;AC74&amp;AD74),0)&lt;(4+IF('Basisgegevens+Uitleg'!$C$6="Ja",4,0)+IF('Basisgegevens+Uitleg'!$C$7="Ja",4,0)+IF('Basisgegevens+Uitleg'!$C$8="Ja",4,0)+IF('Basisgegevens+Uitleg'!$C$9="Ja",4,0)),C74,"Niet")&amp;(G74&amp;H74&amp;I74&amp;J74&amp;IF('Basisgegevens+Uitleg'!$C$6="Ja",L74&amp;M74&amp;N74&amp;O74,"")&amp;IF('Basisgegevens+Uitleg'!$C$7="Ja",Q74&amp;R74&amp;S74&amp;T74,"")&amp;IF('Basisgegevens+Uitleg'!$C$8="Ja",V74&amp;W74&amp;X74&amp;Y74,"")&amp;IF('Basisgegevens+Uitleg'!$C$9="Ja",AA74&amp;AB74&amp;AC74&amp;AD74,"")),1))=TRUE,"","M ")&amp;IF(ISERROR(SEARCH("A",IF(IF('Basisgegevens+Uitleg'!$C$5="Ja",LEN(G74&amp;H74&amp;I74&amp;J74),0)+IF('Basisgegevens+Uitleg'!$C$6="Ja",LEN(L74&amp;M74&amp;N74&amp;O74),0)+IF('Basisgegevens+Uitleg'!$C$7="Ja",LEN(Q74&amp;R74&amp;S74&amp;T74),0)+IF('Basisgegevens+Uitleg'!$C$8="Ja",LEN(V74&amp;W74&amp;X74&amp;Y74),0)+IF('Basisgegevens+Uitleg'!$C$9="Ja",LEN(AA74&amp;AB74&amp;AC74&amp;AD74),0)&lt;(4+IF('Basisgegevens+Uitleg'!$C$6="Ja",4,0)+IF('Basisgegevens+Uitleg'!$C$7="Ja",4,0)+IF('Basisgegevens+Uitleg'!$C$8="Ja",4,0)+IF('Basisgegevens+Uitleg'!$C$9="Ja",4,0)),C74,"Niet")&amp;(G74&amp;H74&amp;I74&amp;J74&amp;IF('Basisgegevens+Uitleg'!$C$6="Ja",L74&amp;M74&amp;N74&amp;O74,"")&amp;IF('Basisgegevens+Uitleg'!$C$7="Ja",Q74&amp;R74&amp;S74&amp;T74,"")&amp;IF('Basisgegevens+Uitleg'!$C$8="Ja",V74&amp;W74&amp;X74&amp;Y74,"")&amp;IF('Basisgegevens+Uitleg'!$C$9="Ja",AA74&amp;AB74&amp;AC74&amp;AD74,"")),1))=TRUE,"","A")))</f>
        <v>M</v>
      </c>
      <c r="E74" s="110" t="str">
        <f t="shared" si="5"/>
        <v>Dinsdag</v>
      </c>
      <c r="F74" s="138">
        <f>IF(ROW(E74)-5&lt;='Basisgegevens+Uitleg'!$C$2,F73+1,"--")</f>
        <v>45391</v>
      </c>
      <c r="G74" s="86"/>
      <c r="H74" s="82"/>
      <c r="I74" s="82"/>
      <c r="J74" s="87"/>
      <c r="K74" s="9"/>
      <c r="L74" s="86"/>
      <c r="M74" s="82"/>
      <c r="N74" s="82"/>
      <c r="O74" s="87"/>
      <c r="P74" s="9"/>
      <c r="Q74" s="86"/>
      <c r="R74" s="82"/>
      <c r="S74" s="82"/>
      <c r="T74" s="87"/>
      <c r="U74" s="9"/>
      <c r="V74" s="86"/>
      <c r="W74" s="82"/>
      <c r="X74" s="82"/>
      <c r="Y74" s="87"/>
      <c r="Z74" s="9"/>
      <c r="AA74" s="86"/>
      <c r="AB74" s="82"/>
      <c r="AC74" s="82"/>
      <c r="AD74" s="87"/>
      <c r="AE74" s="9"/>
      <c r="AF74" s="108"/>
      <c r="AG74" s="18" t="str">
        <f>IF(ISERROR(VLOOKUP($F74,'Speciale dagen&amp;Activiteiten'!$A$3:$A$100,1,FALSE))=TRUE,"",VLOOKUP($F74,'Speciale dagen&amp;Activiteiten'!$A$3:$B$100,2,FALSE))</f>
        <v/>
      </c>
      <c r="AH74" s="14" t="str">
        <f>IF(ISERROR(VLOOKUP(CONCATENATE(DAY($F74),"-",MONTH($F74)),Verjaardagen!$C$2:$C$101,1,FALSE))=TRUE,"",VLOOKUP(CONCATENATE(DAY($F74),"-",MONTH($F74)),Verjaardagen!$C$2:$E$101,3,FALSE))</f>
        <v/>
      </c>
      <c r="AI74" s="15" t="str">
        <f>IF(ISERROR(VLOOKUP(F74,'School(vakanties)&amp;Activiteiten'!A$4:A$102,1,FALSE)=TRUE),IF(ISERROR(VLOOKUP(F74,'School(vakanties)&amp;Activiteiten'!B$4:B$102,1,FALSE)=TRUE),IF(AJ74&gt;0,AI73,""),VLOOKUP(F74,'School(vakanties)&amp;Activiteiten'!B$4:C$102,2,FALSE)),VLOOKUP(F74,'School(vakanties)&amp;Activiteiten'!A$4:C$102,3,FALSE))</f>
        <v/>
      </c>
      <c r="AJ74" s="16">
        <f>IF(ISERROR(VLOOKUP(F74,'School(vakanties)&amp;Activiteiten'!A$4:A$102,1,FALSE)=TRUE),IF(AND(AJ73&gt;0,AJ73&lt;999),AJ73-1,0),VLOOKUP(F74,'School(vakanties)&amp;Activiteiten'!A$4:D$102,4,FALSE))</f>
        <v>0</v>
      </c>
    </row>
    <row r="75" spans="1:36" x14ac:dyDescent="0.25">
      <c r="A75" s="180" t="str">
        <f t="shared" si="3"/>
        <v>--</v>
      </c>
      <c r="B75" s="110">
        <f t="shared" si="4"/>
        <v>15</v>
      </c>
      <c r="C75" s="179" t="str">
        <f>IF(F75="--","--",IF(ISEVEN(B75)=TRUE,SUBSTITUTE(LEFT(VLOOKUP(E75,'Basisgegevens+Uitleg'!$B$19:$D$25,3,),1),0,"--"),SUBSTITUTE(LEFT(VLOOKUP(E75,'Basisgegevens+Uitleg'!$B$19:$C$25,2,),1),0,"--")))</f>
        <v>M</v>
      </c>
      <c r="D75" s="179" t="str">
        <f>IF(F75="--","--",TRIM(IF(ISERROR(SEARCH("V",IF(IF('Basisgegevens+Uitleg'!$C$5="Ja",LEN(G75&amp;H75&amp;I75&amp;J75),0)+IF('Basisgegevens+Uitleg'!$C$6="Ja",LEN(L75&amp;M75&amp;N75&amp;O75),0)+IF('Basisgegevens+Uitleg'!$C$7="Ja",LEN(Q75&amp;R75&amp;S75&amp;T75),0)+IF('Basisgegevens+Uitleg'!$C$8="Ja",LEN(V75&amp;W75&amp;X75&amp;Y75),0)+IF('Basisgegevens+Uitleg'!$C$9="Ja",LEN(AA75&amp;AB75&amp;AC75&amp;AD75),0)&lt;(4+IF('Basisgegevens+Uitleg'!$C$6="Ja",4,0)+IF('Basisgegevens+Uitleg'!$C$7="Ja",4,0)+IF('Basisgegevens+Uitleg'!$C$8="Ja",4,0)+IF('Basisgegevens+Uitleg'!$C$9="Ja",4,0)),C75,"Niet")&amp;(G75&amp;H75&amp;I75&amp;J75&amp;IF('Basisgegevens+Uitleg'!$C$6="Ja",L75&amp;M75&amp;N75&amp;O75,"")&amp;IF('Basisgegevens+Uitleg'!$C$7="Ja",Q75&amp;R75&amp;S75&amp;T75,"")&amp;IF('Basisgegevens+Uitleg'!$C$8="Ja",V75&amp;W75&amp;X75&amp;Y75,"")&amp;IF('Basisgegevens+Uitleg'!$C$9="Ja",AA75&amp;AB75&amp;AC75&amp;AD75,"")),1))=TRUE,"","V ")&amp;IF(ISERROR(SEARCH("M",IF(IF('Basisgegevens+Uitleg'!$C$5="Ja",LEN(G75&amp;H75&amp;I75&amp;J75),0)+IF('Basisgegevens+Uitleg'!$C$6="Ja",LEN(L75&amp;M75&amp;N75&amp;O75),0)+IF('Basisgegevens+Uitleg'!$C$7="Ja",LEN(Q75&amp;R75&amp;S75&amp;T75),0)+IF('Basisgegevens+Uitleg'!$C$8="Ja",LEN(V75&amp;W75&amp;X75&amp;Y75),0)+IF('Basisgegevens+Uitleg'!$C$9="Ja",LEN(AA75&amp;AB75&amp;AC75&amp;AD75),0)&lt;(4+IF('Basisgegevens+Uitleg'!$C$6="Ja",4,0)+IF('Basisgegevens+Uitleg'!$C$7="Ja",4,0)+IF('Basisgegevens+Uitleg'!$C$8="Ja",4,0)+IF('Basisgegevens+Uitleg'!$C$9="Ja",4,0)),C75,"Niet")&amp;(G75&amp;H75&amp;I75&amp;J75&amp;IF('Basisgegevens+Uitleg'!$C$6="Ja",L75&amp;M75&amp;N75&amp;O75,"")&amp;IF('Basisgegevens+Uitleg'!$C$7="Ja",Q75&amp;R75&amp;S75&amp;T75,"")&amp;IF('Basisgegevens+Uitleg'!$C$8="Ja",V75&amp;W75&amp;X75&amp;Y75,"")&amp;IF('Basisgegevens+Uitleg'!$C$9="Ja",AA75&amp;AB75&amp;AC75&amp;AD75,"")),1))=TRUE,"","M ")&amp;IF(ISERROR(SEARCH("A",IF(IF('Basisgegevens+Uitleg'!$C$5="Ja",LEN(G75&amp;H75&amp;I75&amp;J75),0)+IF('Basisgegevens+Uitleg'!$C$6="Ja",LEN(L75&amp;M75&amp;N75&amp;O75),0)+IF('Basisgegevens+Uitleg'!$C$7="Ja",LEN(Q75&amp;R75&amp;S75&amp;T75),0)+IF('Basisgegevens+Uitleg'!$C$8="Ja",LEN(V75&amp;W75&amp;X75&amp;Y75),0)+IF('Basisgegevens+Uitleg'!$C$9="Ja",LEN(AA75&amp;AB75&amp;AC75&amp;AD75),0)&lt;(4+IF('Basisgegevens+Uitleg'!$C$6="Ja",4,0)+IF('Basisgegevens+Uitleg'!$C$7="Ja",4,0)+IF('Basisgegevens+Uitleg'!$C$8="Ja",4,0)+IF('Basisgegevens+Uitleg'!$C$9="Ja",4,0)),C75,"Niet")&amp;(G75&amp;H75&amp;I75&amp;J75&amp;IF('Basisgegevens+Uitleg'!$C$6="Ja",L75&amp;M75&amp;N75&amp;O75,"")&amp;IF('Basisgegevens+Uitleg'!$C$7="Ja",Q75&amp;R75&amp;S75&amp;T75,"")&amp;IF('Basisgegevens+Uitleg'!$C$8="Ja",V75&amp;W75&amp;X75&amp;Y75,"")&amp;IF('Basisgegevens+Uitleg'!$C$9="Ja",AA75&amp;AB75&amp;AC75&amp;AD75,"")),1))=TRUE,"","A")))</f>
        <v>M</v>
      </c>
      <c r="E75" s="110" t="str">
        <f t="shared" si="5"/>
        <v>Woensdag</v>
      </c>
      <c r="F75" s="138">
        <f>IF(ROW(E75)-5&lt;='Basisgegevens+Uitleg'!$C$2,F74+1,"--")</f>
        <v>45392</v>
      </c>
      <c r="G75" s="86"/>
      <c r="H75" s="82"/>
      <c r="I75" s="82"/>
      <c r="J75" s="87"/>
      <c r="K75" s="9"/>
      <c r="L75" s="86"/>
      <c r="M75" s="82"/>
      <c r="N75" s="82"/>
      <c r="O75" s="87"/>
      <c r="P75" s="9"/>
      <c r="Q75" s="86"/>
      <c r="R75" s="82"/>
      <c r="S75" s="82"/>
      <c r="T75" s="87"/>
      <c r="U75" s="9"/>
      <c r="V75" s="86"/>
      <c r="W75" s="82"/>
      <c r="X75" s="82"/>
      <c r="Y75" s="87"/>
      <c r="Z75" s="9"/>
      <c r="AA75" s="86"/>
      <c r="AB75" s="82"/>
      <c r="AC75" s="82"/>
      <c r="AD75" s="87"/>
      <c r="AE75" s="9"/>
      <c r="AF75" s="108"/>
      <c r="AG75" s="18" t="str">
        <f>IF(ISERROR(VLOOKUP($F75,'Speciale dagen&amp;Activiteiten'!$A$3:$A$100,1,FALSE))=TRUE,"",VLOOKUP($F75,'Speciale dagen&amp;Activiteiten'!$A$3:$B$100,2,FALSE))</f>
        <v/>
      </c>
      <c r="AH75" s="14" t="str">
        <f>IF(ISERROR(VLOOKUP(CONCATENATE(DAY($F75),"-",MONTH($F75)),Verjaardagen!$C$2:$C$101,1,FALSE))=TRUE,"",VLOOKUP(CONCATENATE(DAY($F75),"-",MONTH($F75)),Verjaardagen!$C$2:$E$101,3,FALSE))</f>
        <v/>
      </c>
      <c r="AI75" s="15" t="str">
        <f>IF(ISERROR(VLOOKUP(F75,'School(vakanties)&amp;Activiteiten'!A$4:A$102,1,FALSE)=TRUE),IF(ISERROR(VLOOKUP(F75,'School(vakanties)&amp;Activiteiten'!B$4:B$102,1,FALSE)=TRUE),IF(AJ75&gt;0,AI74,""),VLOOKUP(F75,'School(vakanties)&amp;Activiteiten'!B$4:C$102,2,FALSE)),VLOOKUP(F75,'School(vakanties)&amp;Activiteiten'!A$4:C$102,3,FALSE))</f>
        <v/>
      </c>
      <c r="AJ75" s="16">
        <f>IF(ISERROR(VLOOKUP(F75,'School(vakanties)&amp;Activiteiten'!A$4:A$102,1,FALSE)=TRUE),IF(AND(AJ74&gt;0,AJ74&lt;999),AJ74-1,0),VLOOKUP(F75,'School(vakanties)&amp;Activiteiten'!A$4:D$102,4,FALSE))</f>
        <v>0</v>
      </c>
    </row>
    <row r="76" spans="1:36" x14ac:dyDescent="0.25">
      <c r="A76" s="180" t="str">
        <f t="shared" si="3"/>
        <v>--</v>
      </c>
      <c r="B76" s="110">
        <f t="shared" si="4"/>
        <v>15</v>
      </c>
      <c r="C76" s="179" t="str">
        <f>IF(F76="--","--",IF(ISEVEN(B76)=TRUE,SUBSTITUTE(LEFT(VLOOKUP(E76,'Basisgegevens+Uitleg'!$B$19:$D$25,3,),1),0,"--"),SUBSTITUTE(LEFT(VLOOKUP(E76,'Basisgegevens+Uitleg'!$B$19:$C$25,2,),1),0,"--")))</f>
        <v>M</v>
      </c>
      <c r="D76" s="179" t="str">
        <f>IF(F76="--","--",TRIM(IF(ISERROR(SEARCH("V",IF(IF('Basisgegevens+Uitleg'!$C$5="Ja",LEN(G76&amp;H76&amp;I76&amp;J76),0)+IF('Basisgegevens+Uitleg'!$C$6="Ja",LEN(L76&amp;M76&amp;N76&amp;O76),0)+IF('Basisgegevens+Uitleg'!$C$7="Ja",LEN(Q76&amp;R76&amp;S76&amp;T76),0)+IF('Basisgegevens+Uitleg'!$C$8="Ja",LEN(V76&amp;W76&amp;X76&amp;Y76),0)+IF('Basisgegevens+Uitleg'!$C$9="Ja",LEN(AA76&amp;AB76&amp;AC76&amp;AD76),0)&lt;(4+IF('Basisgegevens+Uitleg'!$C$6="Ja",4,0)+IF('Basisgegevens+Uitleg'!$C$7="Ja",4,0)+IF('Basisgegevens+Uitleg'!$C$8="Ja",4,0)+IF('Basisgegevens+Uitleg'!$C$9="Ja",4,0)),C76,"Niet")&amp;(G76&amp;H76&amp;I76&amp;J76&amp;IF('Basisgegevens+Uitleg'!$C$6="Ja",L76&amp;M76&amp;N76&amp;O76,"")&amp;IF('Basisgegevens+Uitleg'!$C$7="Ja",Q76&amp;R76&amp;S76&amp;T76,"")&amp;IF('Basisgegevens+Uitleg'!$C$8="Ja",V76&amp;W76&amp;X76&amp;Y76,"")&amp;IF('Basisgegevens+Uitleg'!$C$9="Ja",AA76&amp;AB76&amp;AC76&amp;AD76,"")),1))=TRUE,"","V ")&amp;IF(ISERROR(SEARCH("M",IF(IF('Basisgegevens+Uitleg'!$C$5="Ja",LEN(G76&amp;H76&amp;I76&amp;J76),0)+IF('Basisgegevens+Uitleg'!$C$6="Ja",LEN(L76&amp;M76&amp;N76&amp;O76),0)+IF('Basisgegevens+Uitleg'!$C$7="Ja",LEN(Q76&amp;R76&amp;S76&amp;T76),0)+IF('Basisgegevens+Uitleg'!$C$8="Ja",LEN(V76&amp;W76&amp;X76&amp;Y76),0)+IF('Basisgegevens+Uitleg'!$C$9="Ja",LEN(AA76&amp;AB76&amp;AC76&amp;AD76),0)&lt;(4+IF('Basisgegevens+Uitleg'!$C$6="Ja",4,0)+IF('Basisgegevens+Uitleg'!$C$7="Ja",4,0)+IF('Basisgegevens+Uitleg'!$C$8="Ja",4,0)+IF('Basisgegevens+Uitleg'!$C$9="Ja",4,0)),C76,"Niet")&amp;(G76&amp;H76&amp;I76&amp;J76&amp;IF('Basisgegevens+Uitleg'!$C$6="Ja",L76&amp;M76&amp;N76&amp;O76,"")&amp;IF('Basisgegevens+Uitleg'!$C$7="Ja",Q76&amp;R76&amp;S76&amp;T76,"")&amp;IF('Basisgegevens+Uitleg'!$C$8="Ja",V76&amp;W76&amp;X76&amp;Y76,"")&amp;IF('Basisgegevens+Uitleg'!$C$9="Ja",AA76&amp;AB76&amp;AC76&amp;AD76,"")),1))=TRUE,"","M ")&amp;IF(ISERROR(SEARCH("A",IF(IF('Basisgegevens+Uitleg'!$C$5="Ja",LEN(G76&amp;H76&amp;I76&amp;J76),0)+IF('Basisgegevens+Uitleg'!$C$6="Ja",LEN(L76&amp;M76&amp;N76&amp;O76),0)+IF('Basisgegevens+Uitleg'!$C$7="Ja",LEN(Q76&amp;R76&amp;S76&amp;T76),0)+IF('Basisgegevens+Uitleg'!$C$8="Ja",LEN(V76&amp;W76&amp;X76&amp;Y76),0)+IF('Basisgegevens+Uitleg'!$C$9="Ja",LEN(AA76&amp;AB76&amp;AC76&amp;AD76),0)&lt;(4+IF('Basisgegevens+Uitleg'!$C$6="Ja",4,0)+IF('Basisgegevens+Uitleg'!$C$7="Ja",4,0)+IF('Basisgegevens+Uitleg'!$C$8="Ja",4,0)+IF('Basisgegevens+Uitleg'!$C$9="Ja",4,0)),C76,"Niet")&amp;(G76&amp;H76&amp;I76&amp;J76&amp;IF('Basisgegevens+Uitleg'!$C$6="Ja",L76&amp;M76&amp;N76&amp;O76,"")&amp;IF('Basisgegevens+Uitleg'!$C$7="Ja",Q76&amp;R76&amp;S76&amp;T76,"")&amp;IF('Basisgegevens+Uitleg'!$C$8="Ja",V76&amp;W76&amp;X76&amp;Y76,"")&amp;IF('Basisgegevens+Uitleg'!$C$9="Ja",AA76&amp;AB76&amp;AC76&amp;AD76,"")),1))=TRUE,"","A")))</f>
        <v>M</v>
      </c>
      <c r="E76" s="110" t="str">
        <f t="shared" si="5"/>
        <v>Donderdag</v>
      </c>
      <c r="F76" s="138">
        <f>IF(ROW(E76)-5&lt;='Basisgegevens+Uitleg'!$C$2,F75+1,"--")</f>
        <v>45393</v>
      </c>
      <c r="G76" s="86"/>
      <c r="H76" s="82"/>
      <c r="I76" s="82"/>
      <c r="J76" s="87"/>
      <c r="K76" s="9"/>
      <c r="L76" s="86"/>
      <c r="M76" s="82"/>
      <c r="N76" s="82"/>
      <c r="O76" s="87"/>
      <c r="P76" s="9"/>
      <c r="Q76" s="86"/>
      <c r="R76" s="82"/>
      <c r="S76" s="82"/>
      <c r="T76" s="87"/>
      <c r="U76" s="9"/>
      <c r="V76" s="86"/>
      <c r="W76" s="82"/>
      <c r="X76" s="82"/>
      <c r="Y76" s="87"/>
      <c r="Z76" s="9"/>
      <c r="AA76" s="86"/>
      <c r="AB76" s="82"/>
      <c r="AC76" s="82"/>
      <c r="AD76" s="87"/>
      <c r="AE76" s="9"/>
      <c r="AF76" s="108"/>
      <c r="AG76" s="18" t="str">
        <f>IF(ISERROR(VLOOKUP($F76,'Speciale dagen&amp;Activiteiten'!$A$3:$A$100,1,FALSE))=TRUE,"",VLOOKUP($F76,'Speciale dagen&amp;Activiteiten'!$A$3:$B$100,2,FALSE))</f>
        <v/>
      </c>
      <c r="AH76" s="14" t="str">
        <f>IF(ISERROR(VLOOKUP(CONCATENATE(DAY($F76),"-",MONTH($F76)),Verjaardagen!$C$2:$C$101,1,FALSE))=TRUE,"",VLOOKUP(CONCATENATE(DAY($F76),"-",MONTH($F76)),Verjaardagen!$C$2:$E$101,3,FALSE))</f>
        <v/>
      </c>
      <c r="AI76" s="15" t="str">
        <f>IF(ISERROR(VLOOKUP(F76,'School(vakanties)&amp;Activiteiten'!A$4:A$102,1,FALSE)=TRUE),IF(ISERROR(VLOOKUP(F76,'School(vakanties)&amp;Activiteiten'!B$4:B$102,1,FALSE)=TRUE),IF(AJ76&gt;0,AI75,""),VLOOKUP(F76,'School(vakanties)&amp;Activiteiten'!B$4:C$102,2,FALSE)),VLOOKUP(F76,'School(vakanties)&amp;Activiteiten'!A$4:C$102,3,FALSE))</f>
        <v/>
      </c>
      <c r="AJ76" s="16">
        <f>IF(ISERROR(VLOOKUP(F76,'School(vakanties)&amp;Activiteiten'!A$4:A$102,1,FALSE)=TRUE),IF(AND(AJ75&gt;0,AJ75&lt;999),AJ75-1,0),VLOOKUP(F76,'School(vakanties)&amp;Activiteiten'!A$4:D$102,4,FALSE))</f>
        <v>0</v>
      </c>
    </row>
    <row r="77" spans="1:36" x14ac:dyDescent="0.25">
      <c r="A77" s="180" t="str">
        <f t="shared" si="3"/>
        <v>--</v>
      </c>
      <c r="B77" s="110">
        <f t="shared" si="4"/>
        <v>15</v>
      </c>
      <c r="C77" s="179" t="str">
        <f>IF(F77="--","--",IF(ISEVEN(B77)=TRUE,SUBSTITUTE(LEFT(VLOOKUP(E77,'Basisgegevens+Uitleg'!$B$19:$D$25,3,),1),0,"--"),SUBSTITUTE(LEFT(VLOOKUP(E77,'Basisgegevens+Uitleg'!$B$19:$C$25,2,),1),0,"--")))</f>
        <v>M</v>
      </c>
      <c r="D77" s="179" t="str">
        <f>IF(F77="--","--",TRIM(IF(ISERROR(SEARCH("V",IF(IF('Basisgegevens+Uitleg'!$C$5="Ja",LEN(G77&amp;H77&amp;I77&amp;J77),0)+IF('Basisgegevens+Uitleg'!$C$6="Ja",LEN(L77&amp;M77&amp;N77&amp;O77),0)+IF('Basisgegevens+Uitleg'!$C$7="Ja",LEN(Q77&amp;R77&amp;S77&amp;T77),0)+IF('Basisgegevens+Uitleg'!$C$8="Ja",LEN(V77&amp;W77&amp;X77&amp;Y77),0)+IF('Basisgegevens+Uitleg'!$C$9="Ja",LEN(AA77&amp;AB77&amp;AC77&amp;AD77),0)&lt;(4+IF('Basisgegevens+Uitleg'!$C$6="Ja",4,0)+IF('Basisgegevens+Uitleg'!$C$7="Ja",4,0)+IF('Basisgegevens+Uitleg'!$C$8="Ja",4,0)+IF('Basisgegevens+Uitleg'!$C$9="Ja",4,0)),C77,"Niet")&amp;(G77&amp;H77&amp;I77&amp;J77&amp;IF('Basisgegevens+Uitleg'!$C$6="Ja",L77&amp;M77&amp;N77&amp;O77,"")&amp;IF('Basisgegevens+Uitleg'!$C$7="Ja",Q77&amp;R77&amp;S77&amp;T77,"")&amp;IF('Basisgegevens+Uitleg'!$C$8="Ja",V77&amp;W77&amp;X77&amp;Y77,"")&amp;IF('Basisgegevens+Uitleg'!$C$9="Ja",AA77&amp;AB77&amp;AC77&amp;AD77,"")),1))=TRUE,"","V ")&amp;IF(ISERROR(SEARCH("M",IF(IF('Basisgegevens+Uitleg'!$C$5="Ja",LEN(G77&amp;H77&amp;I77&amp;J77),0)+IF('Basisgegevens+Uitleg'!$C$6="Ja",LEN(L77&amp;M77&amp;N77&amp;O77),0)+IF('Basisgegevens+Uitleg'!$C$7="Ja",LEN(Q77&amp;R77&amp;S77&amp;T77),0)+IF('Basisgegevens+Uitleg'!$C$8="Ja",LEN(V77&amp;W77&amp;X77&amp;Y77),0)+IF('Basisgegevens+Uitleg'!$C$9="Ja",LEN(AA77&amp;AB77&amp;AC77&amp;AD77),0)&lt;(4+IF('Basisgegevens+Uitleg'!$C$6="Ja",4,0)+IF('Basisgegevens+Uitleg'!$C$7="Ja",4,0)+IF('Basisgegevens+Uitleg'!$C$8="Ja",4,0)+IF('Basisgegevens+Uitleg'!$C$9="Ja",4,0)),C77,"Niet")&amp;(G77&amp;H77&amp;I77&amp;J77&amp;IF('Basisgegevens+Uitleg'!$C$6="Ja",L77&amp;M77&amp;N77&amp;O77,"")&amp;IF('Basisgegevens+Uitleg'!$C$7="Ja",Q77&amp;R77&amp;S77&amp;T77,"")&amp;IF('Basisgegevens+Uitleg'!$C$8="Ja",V77&amp;W77&amp;X77&amp;Y77,"")&amp;IF('Basisgegevens+Uitleg'!$C$9="Ja",AA77&amp;AB77&amp;AC77&amp;AD77,"")),1))=TRUE,"","M ")&amp;IF(ISERROR(SEARCH("A",IF(IF('Basisgegevens+Uitleg'!$C$5="Ja",LEN(G77&amp;H77&amp;I77&amp;J77),0)+IF('Basisgegevens+Uitleg'!$C$6="Ja",LEN(L77&amp;M77&amp;N77&amp;O77),0)+IF('Basisgegevens+Uitleg'!$C$7="Ja",LEN(Q77&amp;R77&amp;S77&amp;T77),0)+IF('Basisgegevens+Uitleg'!$C$8="Ja",LEN(V77&amp;W77&amp;X77&amp;Y77),0)+IF('Basisgegevens+Uitleg'!$C$9="Ja",LEN(AA77&amp;AB77&amp;AC77&amp;AD77),0)&lt;(4+IF('Basisgegevens+Uitleg'!$C$6="Ja",4,0)+IF('Basisgegevens+Uitleg'!$C$7="Ja",4,0)+IF('Basisgegevens+Uitleg'!$C$8="Ja",4,0)+IF('Basisgegevens+Uitleg'!$C$9="Ja",4,0)),C77,"Niet")&amp;(G77&amp;H77&amp;I77&amp;J77&amp;IF('Basisgegevens+Uitleg'!$C$6="Ja",L77&amp;M77&amp;N77&amp;O77,"")&amp;IF('Basisgegevens+Uitleg'!$C$7="Ja",Q77&amp;R77&amp;S77&amp;T77,"")&amp;IF('Basisgegevens+Uitleg'!$C$8="Ja",V77&amp;W77&amp;X77&amp;Y77,"")&amp;IF('Basisgegevens+Uitleg'!$C$9="Ja",AA77&amp;AB77&amp;AC77&amp;AD77,"")),1))=TRUE,"","A")))</f>
        <v>M</v>
      </c>
      <c r="E77" s="110" t="str">
        <f t="shared" si="5"/>
        <v>Vrijdag</v>
      </c>
      <c r="F77" s="138">
        <f>IF(ROW(E77)-5&lt;='Basisgegevens+Uitleg'!$C$2,F76+1,"--")</f>
        <v>45394</v>
      </c>
      <c r="G77" s="86"/>
      <c r="H77" s="82"/>
      <c r="I77" s="82"/>
      <c r="J77" s="87"/>
      <c r="K77" s="9"/>
      <c r="L77" s="86"/>
      <c r="M77" s="82"/>
      <c r="N77" s="82"/>
      <c r="O77" s="87"/>
      <c r="P77" s="9"/>
      <c r="Q77" s="86"/>
      <c r="R77" s="82"/>
      <c r="S77" s="82"/>
      <c r="T77" s="87"/>
      <c r="U77" s="9"/>
      <c r="V77" s="86"/>
      <c r="W77" s="82"/>
      <c r="X77" s="82"/>
      <c r="Y77" s="87"/>
      <c r="Z77" s="9"/>
      <c r="AA77" s="86"/>
      <c r="AB77" s="82"/>
      <c r="AC77" s="82"/>
      <c r="AD77" s="87"/>
      <c r="AE77" s="9"/>
      <c r="AF77" s="108"/>
      <c r="AG77" s="18" t="str">
        <f>IF(ISERROR(VLOOKUP($F77,'Speciale dagen&amp;Activiteiten'!$A$3:$A$100,1,FALSE))=TRUE,"",VLOOKUP($F77,'Speciale dagen&amp;Activiteiten'!$A$3:$B$100,2,FALSE))</f>
        <v/>
      </c>
      <c r="AH77" s="14" t="str">
        <f>IF(ISERROR(VLOOKUP(CONCATENATE(DAY($F77),"-",MONTH($F77)),Verjaardagen!$C$2:$C$101,1,FALSE))=TRUE,"",VLOOKUP(CONCATENATE(DAY($F77),"-",MONTH($F77)),Verjaardagen!$C$2:$E$101,3,FALSE))</f>
        <v/>
      </c>
      <c r="AI77" s="15" t="str">
        <f>IF(ISERROR(VLOOKUP(F77,'School(vakanties)&amp;Activiteiten'!A$4:A$102,1,FALSE)=TRUE),IF(ISERROR(VLOOKUP(F77,'School(vakanties)&amp;Activiteiten'!B$4:B$102,1,FALSE)=TRUE),IF(AJ77&gt;0,AI76,""),VLOOKUP(F77,'School(vakanties)&amp;Activiteiten'!B$4:C$102,2,FALSE)),VLOOKUP(F77,'School(vakanties)&amp;Activiteiten'!A$4:C$102,3,FALSE))</f>
        <v/>
      </c>
      <c r="AJ77" s="16">
        <f>IF(ISERROR(VLOOKUP(F77,'School(vakanties)&amp;Activiteiten'!A$4:A$102,1,FALSE)=TRUE),IF(AND(AJ76&gt;0,AJ76&lt;999),AJ76-1,0),VLOOKUP(F77,'School(vakanties)&amp;Activiteiten'!A$4:D$102,4,FALSE))</f>
        <v>0</v>
      </c>
    </row>
    <row r="78" spans="1:36" x14ac:dyDescent="0.25">
      <c r="A78" s="180" t="str">
        <f t="shared" si="3"/>
        <v>--</v>
      </c>
      <c r="B78" s="110">
        <f t="shared" si="4"/>
        <v>15</v>
      </c>
      <c r="C78" s="179" t="str">
        <f>IF(F78="--","--",IF(ISEVEN(B78)=TRUE,SUBSTITUTE(LEFT(VLOOKUP(E78,'Basisgegevens+Uitleg'!$B$19:$D$25,3,),1),0,"--"),SUBSTITUTE(LEFT(VLOOKUP(E78,'Basisgegevens+Uitleg'!$B$19:$C$25,2,),1),0,"--")))</f>
        <v>A</v>
      </c>
      <c r="D78" s="179" t="str">
        <f>IF(F78="--","--",TRIM(IF(ISERROR(SEARCH("V",IF(IF('Basisgegevens+Uitleg'!$C$5="Ja",LEN(G78&amp;H78&amp;I78&amp;J78),0)+IF('Basisgegevens+Uitleg'!$C$6="Ja",LEN(L78&amp;M78&amp;N78&amp;O78),0)+IF('Basisgegevens+Uitleg'!$C$7="Ja",LEN(Q78&amp;R78&amp;S78&amp;T78),0)+IF('Basisgegevens+Uitleg'!$C$8="Ja",LEN(V78&amp;W78&amp;X78&amp;Y78),0)+IF('Basisgegevens+Uitleg'!$C$9="Ja",LEN(AA78&amp;AB78&amp;AC78&amp;AD78),0)&lt;(4+IF('Basisgegevens+Uitleg'!$C$6="Ja",4,0)+IF('Basisgegevens+Uitleg'!$C$7="Ja",4,0)+IF('Basisgegevens+Uitleg'!$C$8="Ja",4,0)+IF('Basisgegevens+Uitleg'!$C$9="Ja",4,0)),C78,"Niet")&amp;(G78&amp;H78&amp;I78&amp;J78&amp;IF('Basisgegevens+Uitleg'!$C$6="Ja",L78&amp;M78&amp;N78&amp;O78,"")&amp;IF('Basisgegevens+Uitleg'!$C$7="Ja",Q78&amp;R78&amp;S78&amp;T78,"")&amp;IF('Basisgegevens+Uitleg'!$C$8="Ja",V78&amp;W78&amp;X78&amp;Y78,"")&amp;IF('Basisgegevens+Uitleg'!$C$9="Ja",AA78&amp;AB78&amp;AC78&amp;AD78,"")),1))=TRUE,"","V ")&amp;IF(ISERROR(SEARCH("M",IF(IF('Basisgegevens+Uitleg'!$C$5="Ja",LEN(G78&amp;H78&amp;I78&amp;J78),0)+IF('Basisgegevens+Uitleg'!$C$6="Ja",LEN(L78&amp;M78&amp;N78&amp;O78),0)+IF('Basisgegevens+Uitleg'!$C$7="Ja",LEN(Q78&amp;R78&amp;S78&amp;T78),0)+IF('Basisgegevens+Uitleg'!$C$8="Ja",LEN(V78&amp;W78&amp;X78&amp;Y78),0)+IF('Basisgegevens+Uitleg'!$C$9="Ja",LEN(AA78&amp;AB78&amp;AC78&amp;AD78),0)&lt;(4+IF('Basisgegevens+Uitleg'!$C$6="Ja",4,0)+IF('Basisgegevens+Uitleg'!$C$7="Ja",4,0)+IF('Basisgegevens+Uitleg'!$C$8="Ja",4,0)+IF('Basisgegevens+Uitleg'!$C$9="Ja",4,0)),C78,"Niet")&amp;(G78&amp;H78&amp;I78&amp;J78&amp;IF('Basisgegevens+Uitleg'!$C$6="Ja",L78&amp;M78&amp;N78&amp;O78,"")&amp;IF('Basisgegevens+Uitleg'!$C$7="Ja",Q78&amp;R78&amp;S78&amp;T78,"")&amp;IF('Basisgegevens+Uitleg'!$C$8="Ja",V78&amp;W78&amp;X78&amp;Y78,"")&amp;IF('Basisgegevens+Uitleg'!$C$9="Ja",AA78&amp;AB78&amp;AC78&amp;AD78,"")),1))=TRUE,"","M ")&amp;IF(ISERROR(SEARCH("A",IF(IF('Basisgegevens+Uitleg'!$C$5="Ja",LEN(G78&amp;H78&amp;I78&amp;J78),0)+IF('Basisgegevens+Uitleg'!$C$6="Ja",LEN(L78&amp;M78&amp;N78&amp;O78),0)+IF('Basisgegevens+Uitleg'!$C$7="Ja",LEN(Q78&amp;R78&amp;S78&amp;T78),0)+IF('Basisgegevens+Uitleg'!$C$8="Ja",LEN(V78&amp;W78&amp;X78&amp;Y78),0)+IF('Basisgegevens+Uitleg'!$C$9="Ja",LEN(AA78&amp;AB78&amp;AC78&amp;AD78),0)&lt;(4+IF('Basisgegevens+Uitleg'!$C$6="Ja",4,0)+IF('Basisgegevens+Uitleg'!$C$7="Ja",4,0)+IF('Basisgegevens+Uitleg'!$C$8="Ja",4,0)+IF('Basisgegevens+Uitleg'!$C$9="Ja",4,0)),C78,"Niet")&amp;(G78&amp;H78&amp;I78&amp;J78&amp;IF('Basisgegevens+Uitleg'!$C$6="Ja",L78&amp;M78&amp;N78&amp;O78,"")&amp;IF('Basisgegevens+Uitleg'!$C$7="Ja",Q78&amp;R78&amp;S78&amp;T78,"")&amp;IF('Basisgegevens+Uitleg'!$C$8="Ja",V78&amp;W78&amp;X78&amp;Y78,"")&amp;IF('Basisgegevens+Uitleg'!$C$9="Ja",AA78&amp;AB78&amp;AC78&amp;AD78,"")),1))=TRUE,"","A")))</f>
        <v>A</v>
      </c>
      <c r="E78" s="110" t="str">
        <f t="shared" si="5"/>
        <v>Zaterdag</v>
      </c>
      <c r="F78" s="138">
        <f>IF(ROW(E78)-5&lt;='Basisgegevens+Uitleg'!$C$2,F77+1,"--")</f>
        <v>45395</v>
      </c>
      <c r="G78" s="86"/>
      <c r="H78" s="82"/>
      <c r="I78" s="82"/>
      <c r="J78" s="87"/>
      <c r="K78" s="9"/>
      <c r="L78" s="86"/>
      <c r="M78" s="82"/>
      <c r="N78" s="82"/>
      <c r="O78" s="87"/>
      <c r="P78" s="9"/>
      <c r="Q78" s="86"/>
      <c r="R78" s="82"/>
      <c r="S78" s="82"/>
      <c r="T78" s="87"/>
      <c r="U78" s="9"/>
      <c r="V78" s="86"/>
      <c r="W78" s="82"/>
      <c r="X78" s="82"/>
      <c r="Y78" s="87"/>
      <c r="Z78" s="9"/>
      <c r="AA78" s="86"/>
      <c r="AB78" s="82"/>
      <c r="AC78" s="82"/>
      <c r="AD78" s="87"/>
      <c r="AE78" s="9"/>
      <c r="AF78" s="108"/>
      <c r="AG78" s="18" t="str">
        <f>IF(ISERROR(VLOOKUP($F78,'Speciale dagen&amp;Activiteiten'!$A$3:$A$100,1,FALSE))=TRUE,"",VLOOKUP($F78,'Speciale dagen&amp;Activiteiten'!$A$3:$B$100,2,FALSE))</f>
        <v/>
      </c>
      <c r="AH78" s="14" t="str">
        <f>IF(ISERROR(VLOOKUP(CONCATENATE(DAY($F78),"-",MONTH($F78)),Verjaardagen!$C$2:$C$101,1,FALSE))=TRUE,"",VLOOKUP(CONCATENATE(DAY($F78),"-",MONTH($F78)),Verjaardagen!$C$2:$E$101,3,FALSE))</f>
        <v/>
      </c>
      <c r="AI78" s="15" t="str">
        <f>IF(ISERROR(VLOOKUP(F78,'School(vakanties)&amp;Activiteiten'!A$4:A$102,1,FALSE)=TRUE),IF(ISERROR(VLOOKUP(F78,'School(vakanties)&amp;Activiteiten'!B$4:B$102,1,FALSE)=TRUE),IF(AJ78&gt;0,AI77,""),VLOOKUP(F78,'School(vakanties)&amp;Activiteiten'!B$4:C$102,2,FALSE)),VLOOKUP(F78,'School(vakanties)&amp;Activiteiten'!A$4:C$102,3,FALSE))</f>
        <v/>
      </c>
      <c r="AJ78" s="16">
        <f>IF(ISERROR(VLOOKUP(F78,'School(vakanties)&amp;Activiteiten'!A$4:A$102,1,FALSE)=TRUE),IF(AND(AJ77&gt;0,AJ77&lt;999),AJ77-1,0),VLOOKUP(F78,'School(vakanties)&amp;Activiteiten'!A$4:D$102,4,FALSE))</f>
        <v>0</v>
      </c>
    </row>
    <row r="79" spans="1:36" x14ac:dyDescent="0.25">
      <c r="A79" s="180" t="str">
        <f t="shared" si="3"/>
        <v>--</v>
      </c>
      <c r="B79" s="110">
        <f t="shared" si="4"/>
        <v>15</v>
      </c>
      <c r="C79" s="179" t="str">
        <f>IF(F79="--","--",IF(ISEVEN(B79)=TRUE,SUBSTITUTE(LEFT(VLOOKUP(E79,'Basisgegevens+Uitleg'!$B$19:$D$25,3,),1),0,"--"),SUBSTITUTE(LEFT(VLOOKUP(E79,'Basisgegevens+Uitleg'!$B$19:$C$25,2,),1),0,"--")))</f>
        <v>V</v>
      </c>
      <c r="D79" s="179" t="str">
        <f>IF(F79="--","--",TRIM(IF(ISERROR(SEARCH("V",IF(IF('Basisgegevens+Uitleg'!$C$5="Ja",LEN(G79&amp;H79&amp;I79&amp;J79),0)+IF('Basisgegevens+Uitleg'!$C$6="Ja",LEN(L79&amp;M79&amp;N79&amp;O79),0)+IF('Basisgegevens+Uitleg'!$C$7="Ja",LEN(Q79&amp;R79&amp;S79&amp;T79),0)+IF('Basisgegevens+Uitleg'!$C$8="Ja",LEN(V79&amp;W79&amp;X79&amp;Y79),0)+IF('Basisgegevens+Uitleg'!$C$9="Ja",LEN(AA79&amp;AB79&amp;AC79&amp;AD79),0)&lt;(4+IF('Basisgegevens+Uitleg'!$C$6="Ja",4,0)+IF('Basisgegevens+Uitleg'!$C$7="Ja",4,0)+IF('Basisgegevens+Uitleg'!$C$8="Ja",4,0)+IF('Basisgegevens+Uitleg'!$C$9="Ja",4,0)),C79,"Niet")&amp;(G79&amp;H79&amp;I79&amp;J79&amp;IF('Basisgegevens+Uitleg'!$C$6="Ja",L79&amp;M79&amp;N79&amp;O79,"")&amp;IF('Basisgegevens+Uitleg'!$C$7="Ja",Q79&amp;R79&amp;S79&amp;T79,"")&amp;IF('Basisgegevens+Uitleg'!$C$8="Ja",V79&amp;W79&amp;X79&amp;Y79,"")&amp;IF('Basisgegevens+Uitleg'!$C$9="Ja",AA79&amp;AB79&amp;AC79&amp;AD79,"")),1))=TRUE,"","V ")&amp;IF(ISERROR(SEARCH("M",IF(IF('Basisgegevens+Uitleg'!$C$5="Ja",LEN(G79&amp;H79&amp;I79&amp;J79),0)+IF('Basisgegevens+Uitleg'!$C$6="Ja",LEN(L79&amp;M79&amp;N79&amp;O79),0)+IF('Basisgegevens+Uitleg'!$C$7="Ja",LEN(Q79&amp;R79&amp;S79&amp;T79),0)+IF('Basisgegevens+Uitleg'!$C$8="Ja",LEN(V79&amp;W79&amp;X79&amp;Y79),0)+IF('Basisgegevens+Uitleg'!$C$9="Ja",LEN(AA79&amp;AB79&amp;AC79&amp;AD79),0)&lt;(4+IF('Basisgegevens+Uitleg'!$C$6="Ja",4,0)+IF('Basisgegevens+Uitleg'!$C$7="Ja",4,0)+IF('Basisgegevens+Uitleg'!$C$8="Ja",4,0)+IF('Basisgegevens+Uitleg'!$C$9="Ja",4,0)),C79,"Niet")&amp;(G79&amp;H79&amp;I79&amp;J79&amp;IF('Basisgegevens+Uitleg'!$C$6="Ja",L79&amp;M79&amp;N79&amp;O79,"")&amp;IF('Basisgegevens+Uitleg'!$C$7="Ja",Q79&amp;R79&amp;S79&amp;T79,"")&amp;IF('Basisgegevens+Uitleg'!$C$8="Ja",V79&amp;W79&amp;X79&amp;Y79,"")&amp;IF('Basisgegevens+Uitleg'!$C$9="Ja",AA79&amp;AB79&amp;AC79&amp;AD79,"")),1))=TRUE,"","M ")&amp;IF(ISERROR(SEARCH("A",IF(IF('Basisgegevens+Uitleg'!$C$5="Ja",LEN(G79&amp;H79&amp;I79&amp;J79),0)+IF('Basisgegevens+Uitleg'!$C$6="Ja",LEN(L79&amp;M79&amp;N79&amp;O79),0)+IF('Basisgegevens+Uitleg'!$C$7="Ja",LEN(Q79&amp;R79&amp;S79&amp;T79),0)+IF('Basisgegevens+Uitleg'!$C$8="Ja",LEN(V79&amp;W79&amp;X79&amp;Y79),0)+IF('Basisgegevens+Uitleg'!$C$9="Ja",LEN(AA79&amp;AB79&amp;AC79&amp;AD79),0)&lt;(4+IF('Basisgegevens+Uitleg'!$C$6="Ja",4,0)+IF('Basisgegevens+Uitleg'!$C$7="Ja",4,0)+IF('Basisgegevens+Uitleg'!$C$8="Ja",4,0)+IF('Basisgegevens+Uitleg'!$C$9="Ja",4,0)),C79,"Niet")&amp;(G79&amp;H79&amp;I79&amp;J79&amp;IF('Basisgegevens+Uitleg'!$C$6="Ja",L79&amp;M79&amp;N79&amp;O79,"")&amp;IF('Basisgegevens+Uitleg'!$C$7="Ja",Q79&amp;R79&amp;S79&amp;T79,"")&amp;IF('Basisgegevens+Uitleg'!$C$8="Ja",V79&amp;W79&amp;X79&amp;Y79,"")&amp;IF('Basisgegevens+Uitleg'!$C$9="Ja",AA79&amp;AB79&amp;AC79&amp;AD79,"")),1))=TRUE,"","A")))</f>
        <v>V</v>
      </c>
      <c r="E79" s="110" t="str">
        <f t="shared" si="5"/>
        <v>Zondag</v>
      </c>
      <c r="F79" s="138">
        <f>IF(ROW(E79)-5&lt;='Basisgegevens+Uitleg'!$C$2,F78+1,"--")</f>
        <v>45396</v>
      </c>
      <c r="G79" s="86"/>
      <c r="H79" s="82"/>
      <c r="I79" s="82"/>
      <c r="J79" s="87"/>
      <c r="K79" s="9"/>
      <c r="L79" s="86"/>
      <c r="M79" s="82"/>
      <c r="N79" s="82"/>
      <c r="O79" s="87"/>
      <c r="P79" s="9"/>
      <c r="Q79" s="86"/>
      <c r="R79" s="82"/>
      <c r="S79" s="82"/>
      <c r="T79" s="87"/>
      <c r="U79" s="9"/>
      <c r="V79" s="86"/>
      <c r="W79" s="82"/>
      <c r="X79" s="82"/>
      <c r="Y79" s="87"/>
      <c r="Z79" s="9"/>
      <c r="AA79" s="86"/>
      <c r="AB79" s="82"/>
      <c r="AC79" s="82"/>
      <c r="AD79" s="87"/>
      <c r="AE79" s="9"/>
      <c r="AF79" s="108"/>
      <c r="AG79" s="18" t="str">
        <f>IF(ISERROR(VLOOKUP($F79,'Speciale dagen&amp;Activiteiten'!$A$3:$A$100,1,FALSE))=TRUE,"",VLOOKUP($F79,'Speciale dagen&amp;Activiteiten'!$A$3:$B$100,2,FALSE))</f>
        <v/>
      </c>
      <c r="AH79" s="14" t="str">
        <f>IF(ISERROR(VLOOKUP(CONCATENATE(DAY($F79),"-",MONTH($F79)),Verjaardagen!$C$2:$C$101,1,FALSE))=TRUE,"",VLOOKUP(CONCATENATE(DAY($F79),"-",MONTH($F79)),Verjaardagen!$C$2:$E$101,3,FALSE))</f>
        <v/>
      </c>
      <c r="AI79" s="15" t="str">
        <f>IF(ISERROR(VLOOKUP(F79,'School(vakanties)&amp;Activiteiten'!A$4:A$102,1,FALSE)=TRUE),IF(ISERROR(VLOOKUP(F79,'School(vakanties)&amp;Activiteiten'!B$4:B$102,1,FALSE)=TRUE),IF(AJ79&gt;0,AI78,""),VLOOKUP(F79,'School(vakanties)&amp;Activiteiten'!B$4:C$102,2,FALSE)),VLOOKUP(F79,'School(vakanties)&amp;Activiteiten'!A$4:C$102,3,FALSE))</f>
        <v/>
      </c>
      <c r="AJ79" s="16">
        <f>IF(ISERROR(VLOOKUP(F79,'School(vakanties)&amp;Activiteiten'!A$4:A$102,1,FALSE)=TRUE),IF(AND(AJ78&gt;0,AJ78&lt;999),AJ78-1,0),VLOOKUP(F79,'School(vakanties)&amp;Activiteiten'!A$4:D$102,4,FALSE))</f>
        <v>0</v>
      </c>
    </row>
    <row r="80" spans="1:36" x14ac:dyDescent="0.25">
      <c r="A80" s="180" t="str">
        <f t="shared" si="3"/>
        <v>--</v>
      </c>
      <c r="B80" s="110">
        <f t="shared" si="4"/>
        <v>16</v>
      </c>
      <c r="C80" s="179" t="str">
        <f>IF(F80="--","--",IF(ISEVEN(B80)=TRUE,SUBSTITUTE(LEFT(VLOOKUP(E80,'Basisgegevens+Uitleg'!$B$19:$D$25,3,),1),0,"--"),SUBSTITUTE(LEFT(VLOOKUP(E80,'Basisgegevens+Uitleg'!$B$19:$C$25,2,),1),0,"--")))</f>
        <v>M</v>
      </c>
      <c r="D80" s="179" t="str">
        <f>IF(F80="--","--",TRIM(IF(ISERROR(SEARCH("V",IF(IF('Basisgegevens+Uitleg'!$C$5="Ja",LEN(G80&amp;H80&amp;I80&amp;J80),0)+IF('Basisgegevens+Uitleg'!$C$6="Ja",LEN(L80&amp;M80&amp;N80&amp;O80),0)+IF('Basisgegevens+Uitleg'!$C$7="Ja",LEN(Q80&amp;R80&amp;S80&amp;T80),0)+IF('Basisgegevens+Uitleg'!$C$8="Ja",LEN(V80&amp;W80&amp;X80&amp;Y80),0)+IF('Basisgegevens+Uitleg'!$C$9="Ja",LEN(AA80&amp;AB80&amp;AC80&amp;AD80),0)&lt;(4+IF('Basisgegevens+Uitleg'!$C$6="Ja",4,0)+IF('Basisgegevens+Uitleg'!$C$7="Ja",4,0)+IF('Basisgegevens+Uitleg'!$C$8="Ja",4,0)+IF('Basisgegevens+Uitleg'!$C$9="Ja",4,0)),C80,"Niet")&amp;(G80&amp;H80&amp;I80&amp;J80&amp;IF('Basisgegevens+Uitleg'!$C$6="Ja",L80&amp;M80&amp;N80&amp;O80,"")&amp;IF('Basisgegevens+Uitleg'!$C$7="Ja",Q80&amp;R80&amp;S80&amp;T80,"")&amp;IF('Basisgegevens+Uitleg'!$C$8="Ja",V80&amp;W80&amp;X80&amp;Y80,"")&amp;IF('Basisgegevens+Uitleg'!$C$9="Ja",AA80&amp;AB80&amp;AC80&amp;AD80,"")),1))=TRUE,"","V ")&amp;IF(ISERROR(SEARCH("M",IF(IF('Basisgegevens+Uitleg'!$C$5="Ja",LEN(G80&amp;H80&amp;I80&amp;J80),0)+IF('Basisgegevens+Uitleg'!$C$6="Ja",LEN(L80&amp;M80&amp;N80&amp;O80),0)+IF('Basisgegevens+Uitleg'!$C$7="Ja",LEN(Q80&amp;R80&amp;S80&amp;T80),0)+IF('Basisgegevens+Uitleg'!$C$8="Ja",LEN(V80&amp;W80&amp;X80&amp;Y80),0)+IF('Basisgegevens+Uitleg'!$C$9="Ja",LEN(AA80&amp;AB80&amp;AC80&amp;AD80),0)&lt;(4+IF('Basisgegevens+Uitleg'!$C$6="Ja",4,0)+IF('Basisgegevens+Uitleg'!$C$7="Ja",4,0)+IF('Basisgegevens+Uitleg'!$C$8="Ja",4,0)+IF('Basisgegevens+Uitleg'!$C$9="Ja",4,0)),C80,"Niet")&amp;(G80&amp;H80&amp;I80&amp;J80&amp;IF('Basisgegevens+Uitleg'!$C$6="Ja",L80&amp;M80&amp;N80&amp;O80,"")&amp;IF('Basisgegevens+Uitleg'!$C$7="Ja",Q80&amp;R80&amp;S80&amp;T80,"")&amp;IF('Basisgegevens+Uitleg'!$C$8="Ja",V80&amp;W80&amp;X80&amp;Y80,"")&amp;IF('Basisgegevens+Uitleg'!$C$9="Ja",AA80&amp;AB80&amp;AC80&amp;AD80,"")),1))=TRUE,"","M ")&amp;IF(ISERROR(SEARCH("A",IF(IF('Basisgegevens+Uitleg'!$C$5="Ja",LEN(G80&amp;H80&amp;I80&amp;J80),0)+IF('Basisgegevens+Uitleg'!$C$6="Ja",LEN(L80&amp;M80&amp;N80&amp;O80),0)+IF('Basisgegevens+Uitleg'!$C$7="Ja",LEN(Q80&amp;R80&amp;S80&amp;T80),0)+IF('Basisgegevens+Uitleg'!$C$8="Ja",LEN(V80&amp;W80&amp;X80&amp;Y80),0)+IF('Basisgegevens+Uitleg'!$C$9="Ja",LEN(AA80&amp;AB80&amp;AC80&amp;AD80),0)&lt;(4+IF('Basisgegevens+Uitleg'!$C$6="Ja",4,0)+IF('Basisgegevens+Uitleg'!$C$7="Ja",4,0)+IF('Basisgegevens+Uitleg'!$C$8="Ja",4,0)+IF('Basisgegevens+Uitleg'!$C$9="Ja",4,0)),C80,"Niet")&amp;(G80&amp;H80&amp;I80&amp;J80&amp;IF('Basisgegevens+Uitleg'!$C$6="Ja",L80&amp;M80&amp;N80&amp;O80,"")&amp;IF('Basisgegevens+Uitleg'!$C$7="Ja",Q80&amp;R80&amp;S80&amp;T80,"")&amp;IF('Basisgegevens+Uitleg'!$C$8="Ja",V80&amp;W80&amp;X80&amp;Y80,"")&amp;IF('Basisgegevens+Uitleg'!$C$9="Ja",AA80&amp;AB80&amp;AC80&amp;AD80,"")),1))=TRUE,"","A")))</f>
        <v>M</v>
      </c>
      <c r="E80" s="110" t="str">
        <f t="shared" si="5"/>
        <v>Maandag</v>
      </c>
      <c r="F80" s="138">
        <f>IF(ROW(E80)-5&lt;='Basisgegevens+Uitleg'!$C$2,F79+1,"--")</f>
        <v>45397</v>
      </c>
      <c r="G80" s="86"/>
      <c r="H80" s="82"/>
      <c r="I80" s="82"/>
      <c r="J80" s="87"/>
      <c r="K80" s="9"/>
      <c r="L80" s="86"/>
      <c r="M80" s="82"/>
      <c r="N80" s="82"/>
      <c r="O80" s="87"/>
      <c r="P80" s="9"/>
      <c r="Q80" s="86"/>
      <c r="R80" s="82"/>
      <c r="S80" s="82"/>
      <c r="T80" s="87"/>
      <c r="U80" s="9"/>
      <c r="V80" s="86"/>
      <c r="W80" s="82"/>
      <c r="X80" s="82"/>
      <c r="Y80" s="87"/>
      <c r="Z80" s="9"/>
      <c r="AA80" s="86"/>
      <c r="AB80" s="82"/>
      <c r="AC80" s="82"/>
      <c r="AD80" s="87"/>
      <c r="AE80" s="9"/>
      <c r="AF80" s="108"/>
      <c r="AG80" s="18" t="str">
        <f>IF(ISERROR(VLOOKUP($F80,'Speciale dagen&amp;Activiteiten'!$A$3:$A$100,1,FALSE))=TRUE,"",VLOOKUP($F80,'Speciale dagen&amp;Activiteiten'!$A$3:$B$100,2,FALSE))</f>
        <v/>
      </c>
      <c r="AH80" s="14" t="str">
        <f>IF(ISERROR(VLOOKUP(CONCATENATE(DAY($F80),"-",MONTH($F80)),Verjaardagen!$C$2:$C$101,1,FALSE))=TRUE,"",VLOOKUP(CONCATENATE(DAY($F80),"-",MONTH($F80)),Verjaardagen!$C$2:$E$101,3,FALSE))</f>
        <v/>
      </c>
      <c r="AI80" s="15" t="str">
        <f>IF(ISERROR(VLOOKUP(F80,'School(vakanties)&amp;Activiteiten'!A$4:A$102,1,FALSE)=TRUE),IF(ISERROR(VLOOKUP(F80,'School(vakanties)&amp;Activiteiten'!B$4:B$102,1,FALSE)=TRUE),IF(AJ80&gt;0,AI79,""),VLOOKUP(F80,'School(vakanties)&amp;Activiteiten'!B$4:C$102,2,FALSE)),VLOOKUP(F80,'School(vakanties)&amp;Activiteiten'!A$4:C$102,3,FALSE))</f>
        <v/>
      </c>
      <c r="AJ80" s="16">
        <f>IF(ISERROR(VLOOKUP(F80,'School(vakanties)&amp;Activiteiten'!A$4:A$102,1,FALSE)=TRUE),IF(AND(AJ79&gt;0,AJ79&lt;999),AJ79-1,0),VLOOKUP(F80,'School(vakanties)&amp;Activiteiten'!A$4:D$102,4,FALSE))</f>
        <v>0</v>
      </c>
    </row>
    <row r="81" spans="1:36" x14ac:dyDescent="0.25">
      <c r="A81" s="180" t="str">
        <f t="shared" si="3"/>
        <v>--</v>
      </c>
      <c r="B81" s="110">
        <f t="shared" si="4"/>
        <v>16</v>
      </c>
      <c r="C81" s="179" t="str">
        <f>IF(F81="--","--",IF(ISEVEN(B81)=TRUE,SUBSTITUTE(LEFT(VLOOKUP(E81,'Basisgegevens+Uitleg'!$B$19:$D$25,3,),1),0,"--"),SUBSTITUTE(LEFT(VLOOKUP(E81,'Basisgegevens+Uitleg'!$B$19:$C$25,2,),1),0,"--")))</f>
        <v>V</v>
      </c>
      <c r="D81" s="179" t="str">
        <f>IF(F81="--","--",TRIM(IF(ISERROR(SEARCH("V",IF(IF('Basisgegevens+Uitleg'!$C$5="Ja",LEN(G81&amp;H81&amp;I81&amp;J81),0)+IF('Basisgegevens+Uitleg'!$C$6="Ja",LEN(L81&amp;M81&amp;N81&amp;O81),0)+IF('Basisgegevens+Uitleg'!$C$7="Ja",LEN(Q81&amp;R81&amp;S81&amp;T81),0)+IF('Basisgegevens+Uitleg'!$C$8="Ja",LEN(V81&amp;W81&amp;X81&amp;Y81),0)+IF('Basisgegevens+Uitleg'!$C$9="Ja",LEN(AA81&amp;AB81&amp;AC81&amp;AD81),0)&lt;(4+IF('Basisgegevens+Uitleg'!$C$6="Ja",4,0)+IF('Basisgegevens+Uitleg'!$C$7="Ja",4,0)+IF('Basisgegevens+Uitleg'!$C$8="Ja",4,0)+IF('Basisgegevens+Uitleg'!$C$9="Ja",4,0)),C81,"Niet")&amp;(G81&amp;H81&amp;I81&amp;J81&amp;IF('Basisgegevens+Uitleg'!$C$6="Ja",L81&amp;M81&amp;N81&amp;O81,"")&amp;IF('Basisgegevens+Uitleg'!$C$7="Ja",Q81&amp;R81&amp;S81&amp;T81,"")&amp;IF('Basisgegevens+Uitleg'!$C$8="Ja",V81&amp;W81&amp;X81&amp;Y81,"")&amp;IF('Basisgegevens+Uitleg'!$C$9="Ja",AA81&amp;AB81&amp;AC81&amp;AD81,"")),1))=TRUE,"","V ")&amp;IF(ISERROR(SEARCH("M",IF(IF('Basisgegevens+Uitleg'!$C$5="Ja",LEN(G81&amp;H81&amp;I81&amp;J81),0)+IF('Basisgegevens+Uitleg'!$C$6="Ja",LEN(L81&amp;M81&amp;N81&amp;O81),0)+IF('Basisgegevens+Uitleg'!$C$7="Ja",LEN(Q81&amp;R81&amp;S81&amp;T81),0)+IF('Basisgegevens+Uitleg'!$C$8="Ja",LEN(V81&amp;W81&amp;X81&amp;Y81),0)+IF('Basisgegevens+Uitleg'!$C$9="Ja",LEN(AA81&amp;AB81&amp;AC81&amp;AD81),0)&lt;(4+IF('Basisgegevens+Uitleg'!$C$6="Ja",4,0)+IF('Basisgegevens+Uitleg'!$C$7="Ja",4,0)+IF('Basisgegevens+Uitleg'!$C$8="Ja",4,0)+IF('Basisgegevens+Uitleg'!$C$9="Ja",4,0)),C81,"Niet")&amp;(G81&amp;H81&amp;I81&amp;J81&amp;IF('Basisgegevens+Uitleg'!$C$6="Ja",L81&amp;M81&amp;N81&amp;O81,"")&amp;IF('Basisgegevens+Uitleg'!$C$7="Ja",Q81&amp;R81&amp;S81&amp;T81,"")&amp;IF('Basisgegevens+Uitleg'!$C$8="Ja",V81&amp;W81&amp;X81&amp;Y81,"")&amp;IF('Basisgegevens+Uitleg'!$C$9="Ja",AA81&amp;AB81&amp;AC81&amp;AD81,"")),1))=TRUE,"","M ")&amp;IF(ISERROR(SEARCH("A",IF(IF('Basisgegevens+Uitleg'!$C$5="Ja",LEN(G81&amp;H81&amp;I81&amp;J81),0)+IF('Basisgegevens+Uitleg'!$C$6="Ja",LEN(L81&amp;M81&amp;N81&amp;O81),0)+IF('Basisgegevens+Uitleg'!$C$7="Ja",LEN(Q81&amp;R81&amp;S81&amp;T81),0)+IF('Basisgegevens+Uitleg'!$C$8="Ja",LEN(V81&amp;W81&amp;X81&amp;Y81),0)+IF('Basisgegevens+Uitleg'!$C$9="Ja",LEN(AA81&amp;AB81&amp;AC81&amp;AD81),0)&lt;(4+IF('Basisgegevens+Uitleg'!$C$6="Ja",4,0)+IF('Basisgegevens+Uitleg'!$C$7="Ja",4,0)+IF('Basisgegevens+Uitleg'!$C$8="Ja",4,0)+IF('Basisgegevens+Uitleg'!$C$9="Ja",4,0)),C81,"Niet")&amp;(G81&amp;H81&amp;I81&amp;J81&amp;IF('Basisgegevens+Uitleg'!$C$6="Ja",L81&amp;M81&amp;N81&amp;O81,"")&amp;IF('Basisgegevens+Uitleg'!$C$7="Ja",Q81&amp;R81&amp;S81&amp;T81,"")&amp;IF('Basisgegevens+Uitleg'!$C$8="Ja",V81&amp;W81&amp;X81&amp;Y81,"")&amp;IF('Basisgegevens+Uitleg'!$C$9="Ja",AA81&amp;AB81&amp;AC81&amp;AD81,"")),1))=TRUE,"","A")))</f>
        <v>V</v>
      </c>
      <c r="E81" s="110" t="str">
        <f t="shared" si="5"/>
        <v>Dinsdag</v>
      </c>
      <c r="F81" s="138">
        <f>IF(ROW(E81)-5&lt;='Basisgegevens+Uitleg'!$C$2,F80+1,"--")</f>
        <v>45398</v>
      </c>
      <c r="G81" s="86"/>
      <c r="H81" s="82"/>
      <c r="I81" s="82"/>
      <c r="J81" s="87"/>
      <c r="K81" s="9"/>
      <c r="L81" s="86"/>
      <c r="M81" s="82"/>
      <c r="N81" s="82"/>
      <c r="O81" s="87"/>
      <c r="P81" s="9"/>
      <c r="Q81" s="86"/>
      <c r="R81" s="82"/>
      <c r="S81" s="82"/>
      <c r="T81" s="87"/>
      <c r="U81" s="9"/>
      <c r="V81" s="86"/>
      <c r="W81" s="82"/>
      <c r="X81" s="82"/>
      <c r="Y81" s="87"/>
      <c r="Z81" s="9"/>
      <c r="AA81" s="86"/>
      <c r="AB81" s="82"/>
      <c r="AC81" s="82"/>
      <c r="AD81" s="87"/>
      <c r="AE81" s="9"/>
      <c r="AF81" s="108"/>
      <c r="AG81" s="18" t="str">
        <f>IF(ISERROR(VLOOKUP($F81,'Speciale dagen&amp;Activiteiten'!$A$3:$A$100,1,FALSE))=TRUE,"",VLOOKUP($F81,'Speciale dagen&amp;Activiteiten'!$A$3:$B$100,2,FALSE))</f>
        <v/>
      </c>
      <c r="AH81" s="14" t="str">
        <f>IF(ISERROR(VLOOKUP(CONCATENATE(DAY($F81),"-",MONTH($F81)),Verjaardagen!$C$2:$C$101,1,FALSE))=TRUE,"",VLOOKUP(CONCATENATE(DAY($F81),"-",MONTH($F81)),Verjaardagen!$C$2:$E$101,3,FALSE))</f>
        <v/>
      </c>
      <c r="AI81" s="15" t="str">
        <f>IF(ISERROR(VLOOKUP(F81,'School(vakanties)&amp;Activiteiten'!A$4:A$102,1,FALSE)=TRUE),IF(ISERROR(VLOOKUP(F81,'School(vakanties)&amp;Activiteiten'!B$4:B$102,1,FALSE)=TRUE),IF(AJ81&gt;0,AI80,""),VLOOKUP(F81,'School(vakanties)&amp;Activiteiten'!B$4:C$102,2,FALSE)),VLOOKUP(F81,'School(vakanties)&amp;Activiteiten'!A$4:C$102,3,FALSE))</f>
        <v/>
      </c>
      <c r="AJ81" s="16">
        <f>IF(ISERROR(VLOOKUP(F81,'School(vakanties)&amp;Activiteiten'!A$4:A$102,1,FALSE)=TRUE),IF(AND(AJ80&gt;0,AJ80&lt;999),AJ80-1,0),VLOOKUP(F81,'School(vakanties)&amp;Activiteiten'!A$4:D$102,4,FALSE))</f>
        <v>0</v>
      </c>
    </row>
    <row r="82" spans="1:36" x14ac:dyDescent="0.25">
      <c r="A82" s="180" t="str">
        <f t="shared" si="3"/>
        <v>--</v>
      </c>
      <c r="B82" s="110">
        <f t="shared" si="4"/>
        <v>16</v>
      </c>
      <c r="C82" s="179" t="str">
        <f>IF(F82="--","--",IF(ISEVEN(B82)=TRUE,SUBSTITUTE(LEFT(VLOOKUP(E82,'Basisgegevens+Uitleg'!$B$19:$D$25,3,),1),0,"--"),SUBSTITUTE(LEFT(VLOOKUP(E82,'Basisgegevens+Uitleg'!$B$19:$C$25,2,),1),0,"--")))</f>
        <v>V</v>
      </c>
      <c r="D82" s="179" t="str">
        <f>IF(F82="--","--",TRIM(IF(ISERROR(SEARCH("V",IF(IF('Basisgegevens+Uitleg'!$C$5="Ja",LEN(G82&amp;H82&amp;I82&amp;J82),0)+IF('Basisgegevens+Uitleg'!$C$6="Ja",LEN(L82&amp;M82&amp;N82&amp;O82),0)+IF('Basisgegevens+Uitleg'!$C$7="Ja",LEN(Q82&amp;R82&amp;S82&amp;T82),0)+IF('Basisgegevens+Uitleg'!$C$8="Ja",LEN(V82&amp;W82&amp;X82&amp;Y82),0)+IF('Basisgegevens+Uitleg'!$C$9="Ja",LEN(AA82&amp;AB82&amp;AC82&amp;AD82),0)&lt;(4+IF('Basisgegevens+Uitleg'!$C$6="Ja",4,0)+IF('Basisgegevens+Uitleg'!$C$7="Ja",4,0)+IF('Basisgegevens+Uitleg'!$C$8="Ja",4,0)+IF('Basisgegevens+Uitleg'!$C$9="Ja",4,0)),C82,"Niet")&amp;(G82&amp;H82&amp;I82&amp;J82&amp;IF('Basisgegevens+Uitleg'!$C$6="Ja",L82&amp;M82&amp;N82&amp;O82,"")&amp;IF('Basisgegevens+Uitleg'!$C$7="Ja",Q82&amp;R82&amp;S82&amp;T82,"")&amp;IF('Basisgegevens+Uitleg'!$C$8="Ja",V82&amp;W82&amp;X82&amp;Y82,"")&amp;IF('Basisgegevens+Uitleg'!$C$9="Ja",AA82&amp;AB82&amp;AC82&amp;AD82,"")),1))=TRUE,"","V ")&amp;IF(ISERROR(SEARCH("M",IF(IF('Basisgegevens+Uitleg'!$C$5="Ja",LEN(G82&amp;H82&amp;I82&amp;J82),0)+IF('Basisgegevens+Uitleg'!$C$6="Ja",LEN(L82&amp;M82&amp;N82&amp;O82),0)+IF('Basisgegevens+Uitleg'!$C$7="Ja",LEN(Q82&amp;R82&amp;S82&amp;T82),0)+IF('Basisgegevens+Uitleg'!$C$8="Ja",LEN(V82&amp;W82&amp;X82&amp;Y82),0)+IF('Basisgegevens+Uitleg'!$C$9="Ja",LEN(AA82&amp;AB82&amp;AC82&amp;AD82),0)&lt;(4+IF('Basisgegevens+Uitleg'!$C$6="Ja",4,0)+IF('Basisgegevens+Uitleg'!$C$7="Ja",4,0)+IF('Basisgegevens+Uitleg'!$C$8="Ja",4,0)+IF('Basisgegevens+Uitleg'!$C$9="Ja",4,0)),C82,"Niet")&amp;(G82&amp;H82&amp;I82&amp;J82&amp;IF('Basisgegevens+Uitleg'!$C$6="Ja",L82&amp;M82&amp;N82&amp;O82,"")&amp;IF('Basisgegevens+Uitleg'!$C$7="Ja",Q82&amp;R82&amp;S82&amp;T82,"")&amp;IF('Basisgegevens+Uitleg'!$C$8="Ja",V82&amp;W82&amp;X82&amp;Y82,"")&amp;IF('Basisgegevens+Uitleg'!$C$9="Ja",AA82&amp;AB82&amp;AC82&amp;AD82,"")),1))=TRUE,"","M ")&amp;IF(ISERROR(SEARCH("A",IF(IF('Basisgegevens+Uitleg'!$C$5="Ja",LEN(G82&amp;H82&amp;I82&amp;J82),0)+IF('Basisgegevens+Uitleg'!$C$6="Ja",LEN(L82&amp;M82&amp;N82&amp;O82),0)+IF('Basisgegevens+Uitleg'!$C$7="Ja",LEN(Q82&amp;R82&amp;S82&amp;T82),0)+IF('Basisgegevens+Uitleg'!$C$8="Ja",LEN(V82&amp;W82&amp;X82&amp;Y82),0)+IF('Basisgegevens+Uitleg'!$C$9="Ja",LEN(AA82&amp;AB82&amp;AC82&amp;AD82),0)&lt;(4+IF('Basisgegevens+Uitleg'!$C$6="Ja",4,0)+IF('Basisgegevens+Uitleg'!$C$7="Ja",4,0)+IF('Basisgegevens+Uitleg'!$C$8="Ja",4,0)+IF('Basisgegevens+Uitleg'!$C$9="Ja",4,0)),C82,"Niet")&amp;(G82&amp;H82&amp;I82&amp;J82&amp;IF('Basisgegevens+Uitleg'!$C$6="Ja",L82&amp;M82&amp;N82&amp;O82,"")&amp;IF('Basisgegevens+Uitleg'!$C$7="Ja",Q82&amp;R82&amp;S82&amp;T82,"")&amp;IF('Basisgegevens+Uitleg'!$C$8="Ja",V82&amp;W82&amp;X82&amp;Y82,"")&amp;IF('Basisgegevens+Uitleg'!$C$9="Ja",AA82&amp;AB82&amp;AC82&amp;AD82,"")),1))=TRUE,"","A")))</f>
        <v>V</v>
      </c>
      <c r="E82" s="110" t="str">
        <f t="shared" si="5"/>
        <v>Woensdag</v>
      </c>
      <c r="F82" s="138">
        <f>IF(ROW(E82)-5&lt;='Basisgegevens+Uitleg'!$C$2,F81+1,"--")</f>
        <v>45399</v>
      </c>
      <c r="G82" s="86"/>
      <c r="H82" s="82"/>
      <c r="I82" s="82"/>
      <c r="J82" s="87"/>
      <c r="K82" s="9"/>
      <c r="L82" s="86"/>
      <c r="M82" s="82"/>
      <c r="N82" s="82"/>
      <c r="O82" s="87"/>
      <c r="P82" s="9"/>
      <c r="Q82" s="86"/>
      <c r="R82" s="82"/>
      <c r="S82" s="82"/>
      <c r="T82" s="87"/>
      <c r="U82" s="9"/>
      <c r="V82" s="86"/>
      <c r="W82" s="82"/>
      <c r="X82" s="82"/>
      <c r="Y82" s="87"/>
      <c r="Z82" s="9"/>
      <c r="AA82" s="86"/>
      <c r="AB82" s="82"/>
      <c r="AC82" s="82"/>
      <c r="AD82" s="87"/>
      <c r="AE82" s="9"/>
      <c r="AF82" s="108"/>
      <c r="AG82" s="18" t="str">
        <f>IF(ISERROR(VLOOKUP($F82,'Speciale dagen&amp;Activiteiten'!$A$3:$A$100,1,FALSE))=TRUE,"",VLOOKUP($F82,'Speciale dagen&amp;Activiteiten'!$A$3:$B$100,2,FALSE))</f>
        <v/>
      </c>
      <c r="AH82" s="14" t="str">
        <f>IF(ISERROR(VLOOKUP(CONCATENATE(DAY($F82),"-",MONTH($F82)),Verjaardagen!$C$2:$C$101,1,FALSE))=TRUE,"",VLOOKUP(CONCATENATE(DAY($F82),"-",MONTH($F82)),Verjaardagen!$C$2:$E$101,3,FALSE))</f>
        <v/>
      </c>
      <c r="AI82" s="15" t="str">
        <f>IF(ISERROR(VLOOKUP(F82,'School(vakanties)&amp;Activiteiten'!A$4:A$102,1,FALSE)=TRUE),IF(ISERROR(VLOOKUP(F82,'School(vakanties)&amp;Activiteiten'!B$4:B$102,1,FALSE)=TRUE),IF(AJ82&gt;0,AI81,""),VLOOKUP(F82,'School(vakanties)&amp;Activiteiten'!B$4:C$102,2,FALSE)),VLOOKUP(F82,'School(vakanties)&amp;Activiteiten'!A$4:C$102,3,FALSE))</f>
        <v/>
      </c>
      <c r="AJ82" s="16">
        <f>IF(ISERROR(VLOOKUP(F82,'School(vakanties)&amp;Activiteiten'!A$4:A$102,1,FALSE)=TRUE),IF(AND(AJ81&gt;0,AJ81&lt;999),AJ81-1,0),VLOOKUP(F82,'School(vakanties)&amp;Activiteiten'!A$4:D$102,4,FALSE))</f>
        <v>0</v>
      </c>
    </row>
    <row r="83" spans="1:36" x14ac:dyDescent="0.25">
      <c r="A83" s="180" t="str">
        <f t="shared" si="3"/>
        <v>--</v>
      </c>
      <c r="B83" s="110">
        <f t="shared" si="4"/>
        <v>16</v>
      </c>
      <c r="C83" s="179" t="str">
        <f>IF(F83="--","--",IF(ISEVEN(B83)=TRUE,SUBSTITUTE(LEFT(VLOOKUP(E83,'Basisgegevens+Uitleg'!$B$19:$D$25,3,),1),0,"--"),SUBSTITUTE(LEFT(VLOOKUP(E83,'Basisgegevens+Uitleg'!$B$19:$C$25,2,),1),0,"--")))</f>
        <v>V</v>
      </c>
      <c r="D83" s="179" t="str">
        <f>IF(F83="--","--",TRIM(IF(ISERROR(SEARCH("V",IF(IF('Basisgegevens+Uitleg'!$C$5="Ja",LEN(G83&amp;H83&amp;I83&amp;J83),0)+IF('Basisgegevens+Uitleg'!$C$6="Ja",LEN(L83&amp;M83&amp;N83&amp;O83),0)+IF('Basisgegevens+Uitleg'!$C$7="Ja",LEN(Q83&amp;R83&amp;S83&amp;T83),0)+IF('Basisgegevens+Uitleg'!$C$8="Ja",LEN(V83&amp;W83&amp;X83&amp;Y83),0)+IF('Basisgegevens+Uitleg'!$C$9="Ja",LEN(AA83&amp;AB83&amp;AC83&amp;AD83),0)&lt;(4+IF('Basisgegevens+Uitleg'!$C$6="Ja",4,0)+IF('Basisgegevens+Uitleg'!$C$7="Ja",4,0)+IF('Basisgegevens+Uitleg'!$C$8="Ja",4,0)+IF('Basisgegevens+Uitleg'!$C$9="Ja",4,0)),C83,"Niet")&amp;(G83&amp;H83&amp;I83&amp;J83&amp;IF('Basisgegevens+Uitleg'!$C$6="Ja",L83&amp;M83&amp;N83&amp;O83,"")&amp;IF('Basisgegevens+Uitleg'!$C$7="Ja",Q83&amp;R83&amp;S83&amp;T83,"")&amp;IF('Basisgegevens+Uitleg'!$C$8="Ja",V83&amp;W83&amp;X83&amp;Y83,"")&amp;IF('Basisgegevens+Uitleg'!$C$9="Ja",AA83&amp;AB83&amp;AC83&amp;AD83,"")),1))=TRUE,"","V ")&amp;IF(ISERROR(SEARCH("M",IF(IF('Basisgegevens+Uitleg'!$C$5="Ja",LEN(G83&amp;H83&amp;I83&amp;J83),0)+IF('Basisgegevens+Uitleg'!$C$6="Ja",LEN(L83&amp;M83&amp;N83&amp;O83),0)+IF('Basisgegevens+Uitleg'!$C$7="Ja",LEN(Q83&amp;R83&amp;S83&amp;T83),0)+IF('Basisgegevens+Uitleg'!$C$8="Ja",LEN(V83&amp;W83&amp;X83&amp;Y83),0)+IF('Basisgegevens+Uitleg'!$C$9="Ja",LEN(AA83&amp;AB83&amp;AC83&amp;AD83),0)&lt;(4+IF('Basisgegevens+Uitleg'!$C$6="Ja",4,0)+IF('Basisgegevens+Uitleg'!$C$7="Ja",4,0)+IF('Basisgegevens+Uitleg'!$C$8="Ja",4,0)+IF('Basisgegevens+Uitleg'!$C$9="Ja",4,0)),C83,"Niet")&amp;(G83&amp;H83&amp;I83&amp;J83&amp;IF('Basisgegevens+Uitleg'!$C$6="Ja",L83&amp;M83&amp;N83&amp;O83,"")&amp;IF('Basisgegevens+Uitleg'!$C$7="Ja",Q83&amp;R83&amp;S83&amp;T83,"")&amp;IF('Basisgegevens+Uitleg'!$C$8="Ja",V83&amp;W83&amp;X83&amp;Y83,"")&amp;IF('Basisgegevens+Uitleg'!$C$9="Ja",AA83&amp;AB83&amp;AC83&amp;AD83,"")),1))=TRUE,"","M ")&amp;IF(ISERROR(SEARCH("A",IF(IF('Basisgegevens+Uitleg'!$C$5="Ja",LEN(G83&amp;H83&amp;I83&amp;J83),0)+IF('Basisgegevens+Uitleg'!$C$6="Ja",LEN(L83&amp;M83&amp;N83&amp;O83),0)+IF('Basisgegevens+Uitleg'!$C$7="Ja",LEN(Q83&amp;R83&amp;S83&amp;T83),0)+IF('Basisgegevens+Uitleg'!$C$8="Ja",LEN(V83&amp;W83&amp;X83&amp;Y83),0)+IF('Basisgegevens+Uitleg'!$C$9="Ja",LEN(AA83&amp;AB83&amp;AC83&amp;AD83),0)&lt;(4+IF('Basisgegevens+Uitleg'!$C$6="Ja",4,0)+IF('Basisgegevens+Uitleg'!$C$7="Ja",4,0)+IF('Basisgegevens+Uitleg'!$C$8="Ja",4,0)+IF('Basisgegevens+Uitleg'!$C$9="Ja",4,0)),C83,"Niet")&amp;(G83&amp;H83&amp;I83&amp;J83&amp;IF('Basisgegevens+Uitleg'!$C$6="Ja",L83&amp;M83&amp;N83&amp;O83,"")&amp;IF('Basisgegevens+Uitleg'!$C$7="Ja",Q83&amp;R83&amp;S83&amp;T83,"")&amp;IF('Basisgegevens+Uitleg'!$C$8="Ja",V83&amp;W83&amp;X83&amp;Y83,"")&amp;IF('Basisgegevens+Uitleg'!$C$9="Ja",AA83&amp;AB83&amp;AC83&amp;AD83,"")),1))=TRUE,"","A")))</f>
        <v>V</v>
      </c>
      <c r="E83" s="110" t="str">
        <f t="shared" si="5"/>
        <v>Donderdag</v>
      </c>
      <c r="F83" s="138">
        <f>IF(ROW(E83)-5&lt;='Basisgegevens+Uitleg'!$C$2,F82+1,"--")</f>
        <v>45400</v>
      </c>
      <c r="G83" s="86"/>
      <c r="H83" s="82"/>
      <c r="I83" s="82"/>
      <c r="J83" s="87"/>
      <c r="K83" s="9"/>
      <c r="L83" s="86"/>
      <c r="M83" s="82"/>
      <c r="N83" s="82"/>
      <c r="O83" s="87"/>
      <c r="P83" s="9"/>
      <c r="Q83" s="86"/>
      <c r="R83" s="82"/>
      <c r="S83" s="82"/>
      <c r="T83" s="87"/>
      <c r="U83" s="9"/>
      <c r="V83" s="86"/>
      <c r="W83" s="82"/>
      <c r="X83" s="82"/>
      <c r="Y83" s="87"/>
      <c r="Z83" s="9"/>
      <c r="AA83" s="86"/>
      <c r="AB83" s="82"/>
      <c r="AC83" s="82"/>
      <c r="AD83" s="87"/>
      <c r="AE83" s="9"/>
      <c r="AF83" s="108"/>
      <c r="AG83" s="18" t="str">
        <f>IF(ISERROR(VLOOKUP($F83,'Speciale dagen&amp;Activiteiten'!$A$3:$A$100,1,FALSE))=TRUE,"",VLOOKUP($F83,'Speciale dagen&amp;Activiteiten'!$A$3:$B$100,2,FALSE))</f>
        <v/>
      </c>
      <c r="AH83" s="14" t="str">
        <f>IF(ISERROR(VLOOKUP(CONCATENATE(DAY($F83),"-",MONTH($F83)),Verjaardagen!$C$2:$C$101,1,FALSE))=TRUE,"",VLOOKUP(CONCATENATE(DAY($F83),"-",MONTH($F83)),Verjaardagen!$C$2:$E$101,3,FALSE))</f>
        <v/>
      </c>
      <c r="AI83" s="15" t="str">
        <f>IF(ISERROR(VLOOKUP(F83,'School(vakanties)&amp;Activiteiten'!A$4:A$102,1,FALSE)=TRUE),IF(ISERROR(VLOOKUP(F83,'School(vakanties)&amp;Activiteiten'!B$4:B$102,1,FALSE)=TRUE),IF(AJ83&gt;0,AI82,""),VLOOKUP(F83,'School(vakanties)&amp;Activiteiten'!B$4:C$102,2,FALSE)),VLOOKUP(F83,'School(vakanties)&amp;Activiteiten'!A$4:C$102,3,FALSE))</f>
        <v/>
      </c>
      <c r="AJ83" s="16">
        <f>IF(ISERROR(VLOOKUP(F83,'School(vakanties)&amp;Activiteiten'!A$4:A$102,1,FALSE)=TRUE),IF(AND(AJ82&gt;0,AJ82&lt;999),AJ82-1,0),VLOOKUP(F83,'School(vakanties)&amp;Activiteiten'!A$4:D$102,4,FALSE))</f>
        <v>0</v>
      </c>
    </row>
    <row r="84" spans="1:36" x14ac:dyDescent="0.25">
      <c r="A84" s="180" t="str">
        <f t="shared" si="3"/>
        <v>--</v>
      </c>
      <c r="B84" s="110">
        <f t="shared" si="4"/>
        <v>16</v>
      </c>
      <c r="C84" s="179" t="str">
        <f>IF(F84="--","--",IF(ISEVEN(B84)=TRUE,SUBSTITUTE(LEFT(VLOOKUP(E84,'Basisgegevens+Uitleg'!$B$19:$D$25,3,),1),0,"--"),SUBSTITUTE(LEFT(VLOOKUP(E84,'Basisgegevens+Uitleg'!$B$19:$C$25,2,),1),0,"--")))</f>
        <v>V</v>
      </c>
      <c r="D84" s="179" t="str">
        <f>IF(F84="--","--",TRIM(IF(ISERROR(SEARCH("V",IF(IF('Basisgegevens+Uitleg'!$C$5="Ja",LEN(G84&amp;H84&amp;I84&amp;J84),0)+IF('Basisgegevens+Uitleg'!$C$6="Ja",LEN(L84&amp;M84&amp;N84&amp;O84),0)+IF('Basisgegevens+Uitleg'!$C$7="Ja",LEN(Q84&amp;R84&amp;S84&amp;T84),0)+IF('Basisgegevens+Uitleg'!$C$8="Ja",LEN(V84&amp;W84&amp;X84&amp;Y84),0)+IF('Basisgegevens+Uitleg'!$C$9="Ja",LEN(AA84&amp;AB84&amp;AC84&amp;AD84),0)&lt;(4+IF('Basisgegevens+Uitleg'!$C$6="Ja",4,0)+IF('Basisgegevens+Uitleg'!$C$7="Ja",4,0)+IF('Basisgegevens+Uitleg'!$C$8="Ja",4,0)+IF('Basisgegevens+Uitleg'!$C$9="Ja",4,0)),C84,"Niet")&amp;(G84&amp;H84&amp;I84&amp;J84&amp;IF('Basisgegevens+Uitleg'!$C$6="Ja",L84&amp;M84&amp;N84&amp;O84,"")&amp;IF('Basisgegevens+Uitleg'!$C$7="Ja",Q84&amp;R84&amp;S84&amp;T84,"")&amp;IF('Basisgegevens+Uitleg'!$C$8="Ja",V84&amp;W84&amp;X84&amp;Y84,"")&amp;IF('Basisgegevens+Uitleg'!$C$9="Ja",AA84&amp;AB84&amp;AC84&amp;AD84,"")),1))=TRUE,"","V ")&amp;IF(ISERROR(SEARCH("M",IF(IF('Basisgegevens+Uitleg'!$C$5="Ja",LEN(G84&amp;H84&amp;I84&amp;J84),0)+IF('Basisgegevens+Uitleg'!$C$6="Ja",LEN(L84&amp;M84&amp;N84&amp;O84),0)+IF('Basisgegevens+Uitleg'!$C$7="Ja",LEN(Q84&amp;R84&amp;S84&amp;T84),0)+IF('Basisgegevens+Uitleg'!$C$8="Ja",LEN(V84&amp;W84&amp;X84&amp;Y84),0)+IF('Basisgegevens+Uitleg'!$C$9="Ja",LEN(AA84&amp;AB84&amp;AC84&amp;AD84),0)&lt;(4+IF('Basisgegevens+Uitleg'!$C$6="Ja",4,0)+IF('Basisgegevens+Uitleg'!$C$7="Ja",4,0)+IF('Basisgegevens+Uitleg'!$C$8="Ja",4,0)+IF('Basisgegevens+Uitleg'!$C$9="Ja",4,0)),C84,"Niet")&amp;(G84&amp;H84&amp;I84&amp;J84&amp;IF('Basisgegevens+Uitleg'!$C$6="Ja",L84&amp;M84&amp;N84&amp;O84,"")&amp;IF('Basisgegevens+Uitleg'!$C$7="Ja",Q84&amp;R84&amp;S84&amp;T84,"")&amp;IF('Basisgegevens+Uitleg'!$C$8="Ja",V84&amp;W84&amp;X84&amp;Y84,"")&amp;IF('Basisgegevens+Uitleg'!$C$9="Ja",AA84&amp;AB84&amp;AC84&amp;AD84,"")),1))=TRUE,"","M ")&amp;IF(ISERROR(SEARCH("A",IF(IF('Basisgegevens+Uitleg'!$C$5="Ja",LEN(G84&amp;H84&amp;I84&amp;J84),0)+IF('Basisgegevens+Uitleg'!$C$6="Ja",LEN(L84&amp;M84&amp;N84&amp;O84),0)+IF('Basisgegevens+Uitleg'!$C$7="Ja",LEN(Q84&amp;R84&amp;S84&amp;T84),0)+IF('Basisgegevens+Uitleg'!$C$8="Ja",LEN(V84&amp;W84&amp;X84&amp;Y84),0)+IF('Basisgegevens+Uitleg'!$C$9="Ja",LEN(AA84&amp;AB84&amp;AC84&amp;AD84),0)&lt;(4+IF('Basisgegevens+Uitleg'!$C$6="Ja",4,0)+IF('Basisgegevens+Uitleg'!$C$7="Ja",4,0)+IF('Basisgegevens+Uitleg'!$C$8="Ja",4,0)+IF('Basisgegevens+Uitleg'!$C$9="Ja",4,0)),C84,"Niet")&amp;(G84&amp;H84&amp;I84&amp;J84&amp;IF('Basisgegevens+Uitleg'!$C$6="Ja",L84&amp;M84&amp;N84&amp;O84,"")&amp;IF('Basisgegevens+Uitleg'!$C$7="Ja",Q84&amp;R84&amp;S84&amp;T84,"")&amp;IF('Basisgegevens+Uitleg'!$C$8="Ja",V84&amp;W84&amp;X84&amp;Y84,"")&amp;IF('Basisgegevens+Uitleg'!$C$9="Ja",AA84&amp;AB84&amp;AC84&amp;AD84,"")),1))=TRUE,"","A")))</f>
        <v>V</v>
      </c>
      <c r="E84" s="110" t="str">
        <f t="shared" si="5"/>
        <v>Vrijdag</v>
      </c>
      <c r="F84" s="138">
        <f>IF(ROW(E84)-5&lt;='Basisgegevens+Uitleg'!$C$2,F83+1,"--")</f>
        <v>45401</v>
      </c>
      <c r="G84" s="86"/>
      <c r="H84" s="82"/>
      <c r="I84" s="82"/>
      <c r="J84" s="87"/>
      <c r="K84" s="9"/>
      <c r="L84" s="86"/>
      <c r="M84" s="82"/>
      <c r="N84" s="82"/>
      <c r="O84" s="87"/>
      <c r="P84" s="9"/>
      <c r="Q84" s="86"/>
      <c r="R84" s="82"/>
      <c r="S84" s="82"/>
      <c r="T84" s="87"/>
      <c r="U84" s="9"/>
      <c r="V84" s="86"/>
      <c r="W84" s="82"/>
      <c r="X84" s="82"/>
      <c r="Y84" s="87"/>
      <c r="Z84" s="9"/>
      <c r="AA84" s="86"/>
      <c r="AB84" s="82"/>
      <c r="AC84" s="82"/>
      <c r="AD84" s="87"/>
      <c r="AE84" s="9"/>
      <c r="AF84" s="108"/>
      <c r="AG84" s="18" t="str">
        <f>IF(ISERROR(VLOOKUP($F84,'Speciale dagen&amp;Activiteiten'!$A$3:$A$100,1,FALSE))=TRUE,"",VLOOKUP($F84,'Speciale dagen&amp;Activiteiten'!$A$3:$B$100,2,FALSE))</f>
        <v/>
      </c>
      <c r="AH84" s="14" t="str">
        <f>IF(ISERROR(VLOOKUP(CONCATENATE(DAY($F84),"-",MONTH($F84)),Verjaardagen!$C$2:$C$101,1,FALSE))=TRUE,"",VLOOKUP(CONCATENATE(DAY($F84),"-",MONTH($F84)),Verjaardagen!$C$2:$E$101,3,FALSE))</f>
        <v/>
      </c>
      <c r="AI84" s="15" t="str">
        <f>IF(ISERROR(VLOOKUP(F84,'School(vakanties)&amp;Activiteiten'!A$4:A$102,1,FALSE)=TRUE),IF(ISERROR(VLOOKUP(F84,'School(vakanties)&amp;Activiteiten'!B$4:B$102,1,FALSE)=TRUE),IF(AJ84&gt;0,AI83,""),VLOOKUP(F84,'School(vakanties)&amp;Activiteiten'!B$4:C$102,2,FALSE)),VLOOKUP(F84,'School(vakanties)&amp;Activiteiten'!A$4:C$102,3,FALSE))</f>
        <v/>
      </c>
      <c r="AJ84" s="16">
        <f>IF(ISERROR(VLOOKUP(F84,'School(vakanties)&amp;Activiteiten'!A$4:A$102,1,FALSE)=TRUE),IF(AND(AJ83&gt;0,AJ83&lt;999),AJ83-1,0),VLOOKUP(F84,'School(vakanties)&amp;Activiteiten'!A$4:D$102,4,FALSE))</f>
        <v>0</v>
      </c>
    </row>
    <row r="85" spans="1:36" x14ac:dyDescent="0.25">
      <c r="A85" s="180" t="str">
        <f t="shared" si="3"/>
        <v>--</v>
      </c>
      <c r="B85" s="110">
        <f t="shared" si="4"/>
        <v>16</v>
      </c>
      <c r="C85" s="179" t="str">
        <f>IF(F85="--","--",IF(ISEVEN(B85)=TRUE,SUBSTITUTE(LEFT(VLOOKUP(E85,'Basisgegevens+Uitleg'!$B$19:$D$25,3,),1),0,"--"),SUBSTITUTE(LEFT(VLOOKUP(E85,'Basisgegevens+Uitleg'!$B$19:$C$25,2,),1),0,"--")))</f>
        <v>M</v>
      </c>
      <c r="D85" s="179" t="str">
        <f>IF(F85="--","--",TRIM(IF(ISERROR(SEARCH("V",IF(IF('Basisgegevens+Uitleg'!$C$5="Ja",LEN(G85&amp;H85&amp;I85&amp;J85),0)+IF('Basisgegevens+Uitleg'!$C$6="Ja",LEN(L85&amp;M85&amp;N85&amp;O85),0)+IF('Basisgegevens+Uitleg'!$C$7="Ja",LEN(Q85&amp;R85&amp;S85&amp;T85),0)+IF('Basisgegevens+Uitleg'!$C$8="Ja",LEN(V85&amp;W85&amp;X85&amp;Y85),0)+IF('Basisgegevens+Uitleg'!$C$9="Ja",LEN(AA85&amp;AB85&amp;AC85&amp;AD85),0)&lt;(4+IF('Basisgegevens+Uitleg'!$C$6="Ja",4,0)+IF('Basisgegevens+Uitleg'!$C$7="Ja",4,0)+IF('Basisgegevens+Uitleg'!$C$8="Ja",4,0)+IF('Basisgegevens+Uitleg'!$C$9="Ja",4,0)),C85,"Niet")&amp;(G85&amp;H85&amp;I85&amp;J85&amp;IF('Basisgegevens+Uitleg'!$C$6="Ja",L85&amp;M85&amp;N85&amp;O85,"")&amp;IF('Basisgegevens+Uitleg'!$C$7="Ja",Q85&amp;R85&amp;S85&amp;T85,"")&amp;IF('Basisgegevens+Uitleg'!$C$8="Ja",V85&amp;W85&amp;X85&amp;Y85,"")&amp;IF('Basisgegevens+Uitleg'!$C$9="Ja",AA85&amp;AB85&amp;AC85&amp;AD85,"")),1))=TRUE,"","V ")&amp;IF(ISERROR(SEARCH("M",IF(IF('Basisgegevens+Uitleg'!$C$5="Ja",LEN(G85&amp;H85&amp;I85&amp;J85),0)+IF('Basisgegevens+Uitleg'!$C$6="Ja",LEN(L85&amp;M85&amp;N85&amp;O85),0)+IF('Basisgegevens+Uitleg'!$C$7="Ja",LEN(Q85&amp;R85&amp;S85&amp;T85),0)+IF('Basisgegevens+Uitleg'!$C$8="Ja",LEN(V85&amp;W85&amp;X85&amp;Y85),0)+IF('Basisgegevens+Uitleg'!$C$9="Ja",LEN(AA85&amp;AB85&amp;AC85&amp;AD85),0)&lt;(4+IF('Basisgegevens+Uitleg'!$C$6="Ja",4,0)+IF('Basisgegevens+Uitleg'!$C$7="Ja",4,0)+IF('Basisgegevens+Uitleg'!$C$8="Ja",4,0)+IF('Basisgegevens+Uitleg'!$C$9="Ja",4,0)),C85,"Niet")&amp;(G85&amp;H85&amp;I85&amp;J85&amp;IF('Basisgegevens+Uitleg'!$C$6="Ja",L85&amp;M85&amp;N85&amp;O85,"")&amp;IF('Basisgegevens+Uitleg'!$C$7="Ja",Q85&amp;R85&amp;S85&amp;T85,"")&amp;IF('Basisgegevens+Uitleg'!$C$8="Ja",V85&amp;W85&amp;X85&amp;Y85,"")&amp;IF('Basisgegevens+Uitleg'!$C$9="Ja",AA85&amp;AB85&amp;AC85&amp;AD85,"")),1))=TRUE,"","M ")&amp;IF(ISERROR(SEARCH("A",IF(IF('Basisgegevens+Uitleg'!$C$5="Ja",LEN(G85&amp;H85&amp;I85&amp;J85),0)+IF('Basisgegevens+Uitleg'!$C$6="Ja",LEN(L85&amp;M85&amp;N85&amp;O85),0)+IF('Basisgegevens+Uitleg'!$C$7="Ja",LEN(Q85&amp;R85&amp;S85&amp;T85),0)+IF('Basisgegevens+Uitleg'!$C$8="Ja",LEN(V85&amp;W85&amp;X85&amp;Y85),0)+IF('Basisgegevens+Uitleg'!$C$9="Ja",LEN(AA85&amp;AB85&amp;AC85&amp;AD85),0)&lt;(4+IF('Basisgegevens+Uitleg'!$C$6="Ja",4,0)+IF('Basisgegevens+Uitleg'!$C$7="Ja",4,0)+IF('Basisgegevens+Uitleg'!$C$8="Ja",4,0)+IF('Basisgegevens+Uitleg'!$C$9="Ja",4,0)),C85,"Niet")&amp;(G85&amp;H85&amp;I85&amp;J85&amp;IF('Basisgegevens+Uitleg'!$C$6="Ja",L85&amp;M85&amp;N85&amp;O85,"")&amp;IF('Basisgegevens+Uitleg'!$C$7="Ja",Q85&amp;R85&amp;S85&amp;T85,"")&amp;IF('Basisgegevens+Uitleg'!$C$8="Ja",V85&amp;W85&amp;X85&amp;Y85,"")&amp;IF('Basisgegevens+Uitleg'!$C$9="Ja",AA85&amp;AB85&amp;AC85&amp;AD85,"")),1))=TRUE,"","A")))</f>
        <v>M</v>
      </c>
      <c r="E85" s="110" t="str">
        <f t="shared" si="5"/>
        <v>Zaterdag</v>
      </c>
      <c r="F85" s="138">
        <f>IF(ROW(E85)-5&lt;='Basisgegevens+Uitleg'!$C$2,F84+1,"--")</f>
        <v>45402</v>
      </c>
      <c r="G85" s="86"/>
      <c r="H85" s="82"/>
      <c r="I85" s="82"/>
      <c r="J85" s="87"/>
      <c r="K85" s="9"/>
      <c r="L85" s="86"/>
      <c r="M85" s="82"/>
      <c r="N85" s="82"/>
      <c r="O85" s="87"/>
      <c r="P85" s="9"/>
      <c r="Q85" s="86"/>
      <c r="R85" s="82"/>
      <c r="S85" s="82"/>
      <c r="T85" s="87"/>
      <c r="U85" s="9"/>
      <c r="V85" s="86"/>
      <c r="W85" s="82"/>
      <c r="X85" s="82"/>
      <c r="Y85" s="87"/>
      <c r="Z85" s="9"/>
      <c r="AA85" s="86"/>
      <c r="AB85" s="82"/>
      <c r="AC85" s="82"/>
      <c r="AD85" s="87"/>
      <c r="AE85" s="9"/>
      <c r="AF85" s="108"/>
      <c r="AG85" s="18" t="str">
        <f>IF(ISERROR(VLOOKUP($F85,'Speciale dagen&amp;Activiteiten'!$A$3:$A$100,1,FALSE))=TRUE,"",VLOOKUP($F85,'Speciale dagen&amp;Activiteiten'!$A$3:$B$100,2,FALSE))</f>
        <v/>
      </c>
      <c r="AH85" s="14" t="str">
        <f>IF(ISERROR(VLOOKUP(CONCATENATE(DAY($F85),"-",MONTH($F85)),Verjaardagen!$C$2:$C$101,1,FALSE))=TRUE,"",VLOOKUP(CONCATENATE(DAY($F85),"-",MONTH($F85)),Verjaardagen!$C$2:$E$101,3,FALSE))</f>
        <v/>
      </c>
      <c r="AI85" s="15" t="str">
        <f>IF(ISERROR(VLOOKUP(F85,'School(vakanties)&amp;Activiteiten'!A$4:A$102,1,FALSE)=TRUE),IF(ISERROR(VLOOKUP(F85,'School(vakanties)&amp;Activiteiten'!B$4:B$102,1,FALSE)=TRUE),IF(AJ85&gt;0,AI84,""),VLOOKUP(F85,'School(vakanties)&amp;Activiteiten'!B$4:C$102,2,FALSE)),VLOOKUP(F85,'School(vakanties)&amp;Activiteiten'!A$4:C$102,3,FALSE))</f>
        <v/>
      </c>
      <c r="AJ85" s="16">
        <f>IF(ISERROR(VLOOKUP(F85,'School(vakanties)&amp;Activiteiten'!A$4:A$102,1,FALSE)=TRUE),IF(AND(AJ84&gt;0,AJ84&lt;999),AJ84-1,0),VLOOKUP(F85,'School(vakanties)&amp;Activiteiten'!A$4:D$102,4,FALSE))</f>
        <v>0</v>
      </c>
    </row>
    <row r="86" spans="1:36" x14ac:dyDescent="0.25">
      <c r="A86" s="180" t="str">
        <f t="shared" si="3"/>
        <v>--</v>
      </c>
      <c r="B86" s="110">
        <f t="shared" si="4"/>
        <v>16</v>
      </c>
      <c r="C86" s="179" t="str">
        <f>IF(F86="--","--",IF(ISEVEN(B86)=TRUE,SUBSTITUTE(LEFT(VLOOKUP(E86,'Basisgegevens+Uitleg'!$B$19:$D$25,3,),1),0,"--"),SUBSTITUTE(LEFT(VLOOKUP(E86,'Basisgegevens+Uitleg'!$B$19:$C$25,2,),1),0,"--")))</f>
        <v>A</v>
      </c>
      <c r="D86" s="179" t="str">
        <f>IF(F86="--","--",TRIM(IF(ISERROR(SEARCH("V",IF(IF('Basisgegevens+Uitleg'!$C$5="Ja",LEN(G86&amp;H86&amp;I86&amp;J86),0)+IF('Basisgegevens+Uitleg'!$C$6="Ja",LEN(L86&amp;M86&amp;N86&amp;O86),0)+IF('Basisgegevens+Uitleg'!$C$7="Ja",LEN(Q86&amp;R86&amp;S86&amp;T86),0)+IF('Basisgegevens+Uitleg'!$C$8="Ja",LEN(V86&amp;W86&amp;X86&amp;Y86),0)+IF('Basisgegevens+Uitleg'!$C$9="Ja",LEN(AA86&amp;AB86&amp;AC86&amp;AD86),0)&lt;(4+IF('Basisgegevens+Uitleg'!$C$6="Ja",4,0)+IF('Basisgegevens+Uitleg'!$C$7="Ja",4,0)+IF('Basisgegevens+Uitleg'!$C$8="Ja",4,0)+IF('Basisgegevens+Uitleg'!$C$9="Ja",4,0)),C86,"Niet")&amp;(G86&amp;H86&amp;I86&amp;J86&amp;IF('Basisgegevens+Uitleg'!$C$6="Ja",L86&amp;M86&amp;N86&amp;O86,"")&amp;IF('Basisgegevens+Uitleg'!$C$7="Ja",Q86&amp;R86&amp;S86&amp;T86,"")&amp;IF('Basisgegevens+Uitleg'!$C$8="Ja",V86&amp;W86&amp;X86&amp;Y86,"")&amp;IF('Basisgegevens+Uitleg'!$C$9="Ja",AA86&amp;AB86&amp;AC86&amp;AD86,"")),1))=TRUE,"","V ")&amp;IF(ISERROR(SEARCH("M",IF(IF('Basisgegevens+Uitleg'!$C$5="Ja",LEN(G86&amp;H86&amp;I86&amp;J86),0)+IF('Basisgegevens+Uitleg'!$C$6="Ja",LEN(L86&amp;M86&amp;N86&amp;O86),0)+IF('Basisgegevens+Uitleg'!$C$7="Ja",LEN(Q86&amp;R86&amp;S86&amp;T86),0)+IF('Basisgegevens+Uitleg'!$C$8="Ja",LEN(V86&amp;W86&amp;X86&amp;Y86),0)+IF('Basisgegevens+Uitleg'!$C$9="Ja",LEN(AA86&amp;AB86&amp;AC86&amp;AD86),0)&lt;(4+IF('Basisgegevens+Uitleg'!$C$6="Ja",4,0)+IF('Basisgegevens+Uitleg'!$C$7="Ja",4,0)+IF('Basisgegevens+Uitleg'!$C$8="Ja",4,0)+IF('Basisgegevens+Uitleg'!$C$9="Ja",4,0)),C86,"Niet")&amp;(G86&amp;H86&amp;I86&amp;J86&amp;IF('Basisgegevens+Uitleg'!$C$6="Ja",L86&amp;M86&amp;N86&amp;O86,"")&amp;IF('Basisgegevens+Uitleg'!$C$7="Ja",Q86&amp;R86&amp;S86&amp;T86,"")&amp;IF('Basisgegevens+Uitleg'!$C$8="Ja",V86&amp;W86&amp;X86&amp;Y86,"")&amp;IF('Basisgegevens+Uitleg'!$C$9="Ja",AA86&amp;AB86&amp;AC86&amp;AD86,"")),1))=TRUE,"","M ")&amp;IF(ISERROR(SEARCH("A",IF(IF('Basisgegevens+Uitleg'!$C$5="Ja",LEN(G86&amp;H86&amp;I86&amp;J86),0)+IF('Basisgegevens+Uitleg'!$C$6="Ja",LEN(L86&amp;M86&amp;N86&amp;O86),0)+IF('Basisgegevens+Uitleg'!$C$7="Ja",LEN(Q86&amp;R86&amp;S86&amp;T86),0)+IF('Basisgegevens+Uitleg'!$C$8="Ja",LEN(V86&amp;W86&amp;X86&amp;Y86),0)+IF('Basisgegevens+Uitleg'!$C$9="Ja",LEN(AA86&amp;AB86&amp;AC86&amp;AD86),0)&lt;(4+IF('Basisgegevens+Uitleg'!$C$6="Ja",4,0)+IF('Basisgegevens+Uitleg'!$C$7="Ja",4,0)+IF('Basisgegevens+Uitleg'!$C$8="Ja",4,0)+IF('Basisgegevens+Uitleg'!$C$9="Ja",4,0)),C86,"Niet")&amp;(G86&amp;H86&amp;I86&amp;J86&amp;IF('Basisgegevens+Uitleg'!$C$6="Ja",L86&amp;M86&amp;N86&amp;O86,"")&amp;IF('Basisgegevens+Uitleg'!$C$7="Ja",Q86&amp;R86&amp;S86&amp;T86,"")&amp;IF('Basisgegevens+Uitleg'!$C$8="Ja",V86&amp;W86&amp;X86&amp;Y86,"")&amp;IF('Basisgegevens+Uitleg'!$C$9="Ja",AA86&amp;AB86&amp;AC86&amp;AD86,"")),1))=TRUE,"","A")))</f>
        <v>A</v>
      </c>
      <c r="E86" s="110" t="str">
        <f t="shared" si="5"/>
        <v>Zondag</v>
      </c>
      <c r="F86" s="138">
        <f>IF(ROW(E86)-5&lt;='Basisgegevens+Uitleg'!$C$2,F85+1,"--")</f>
        <v>45403</v>
      </c>
      <c r="G86" s="86"/>
      <c r="H86" s="82"/>
      <c r="I86" s="82"/>
      <c r="J86" s="87"/>
      <c r="K86" s="9"/>
      <c r="L86" s="86"/>
      <c r="M86" s="82"/>
      <c r="N86" s="82"/>
      <c r="O86" s="87"/>
      <c r="P86" s="9"/>
      <c r="Q86" s="86"/>
      <c r="R86" s="82"/>
      <c r="S86" s="82"/>
      <c r="T86" s="87"/>
      <c r="U86" s="9"/>
      <c r="V86" s="86"/>
      <c r="W86" s="82"/>
      <c r="X86" s="82"/>
      <c r="Y86" s="87"/>
      <c r="Z86" s="9"/>
      <c r="AA86" s="86"/>
      <c r="AB86" s="82"/>
      <c r="AC86" s="82"/>
      <c r="AD86" s="87"/>
      <c r="AE86" s="9"/>
      <c r="AF86" s="108"/>
      <c r="AG86" s="18" t="str">
        <f>IF(ISERROR(VLOOKUP($F86,'Speciale dagen&amp;Activiteiten'!$A$3:$A$100,1,FALSE))=TRUE,"",VLOOKUP($F86,'Speciale dagen&amp;Activiteiten'!$A$3:$B$100,2,FALSE))</f>
        <v/>
      </c>
      <c r="AH86" s="14" t="str">
        <f>IF(ISERROR(VLOOKUP(CONCATENATE(DAY($F86),"-",MONTH($F86)),Verjaardagen!$C$2:$C$101,1,FALSE))=TRUE,"",VLOOKUP(CONCATENATE(DAY($F86),"-",MONTH($F86)),Verjaardagen!$C$2:$E$101,3,FALSE))</f>
        <v/>
      </c>
      <c r="AI86" s="15" t="str">
        <f>IF(ISERROR(VLOOKUP(F86,'School(vakanties)&amp;Activiteiten'!A$4:A$102,1,FALSE)=TRUE),IF(ISERROR(VLOOKUP(F86,'School(vakanties)&amp;Activiteiten'!B$4:B$102,1,FALSE)=TRUE),IF(AJ86&gt;0,AI85,""),VLOOKUP(F86,'School(vakanties)&amp;Activiteiten'!B$4:C$102,2,FALSE)),VLOOKUP(F86,'School(vakanties)&amp;Activiteiten'!A$4:C$102,3,FALSE))</f>
        <v/>
      </c>
      <c r="AJ86" s="16">
        <f>IF(ISERROR(VLOOKUP(F86,'School(vakanties)&amp;Activiteiten'!A$4:A$102,1,FALSE)=TRUE),IF(AND(AJ85&gt;0,AJ85&lt;999),AJ85-1,0),VLOOKUP(F86,'School(vakanties)&amp;Activiteiten'!A$4:D$102,4,FALSE))</f>
        <v>0</v>
      </c>
    </row>
    <row r="87" spans="1:36" x14ac:dyDescent="0.25">
      <c r="A87" s="180" t="str">
        <f t="shared" si="3"/>
        <v>--</v>
      </c>
      <c r="B87" s="110">
        <f t="shared" si="4"/>
        <v>17</v>
      </c>
      <c r="C87" s="179" t="str">
        <f>IF(F87="--","--",IF(ISEVEN(B87)=TRUE,SUBSTITUTE(LEFT(VLOOKUP(E87,'Basisgegevens+Uitleg'!$B$19:$D$25,3,),1),0,"--"),SUBSTITUTE(LEFT(VLOOKUP(E87,'Basisgegevens+Uitleg'!$B$19:$C$25,2,),1),0,"--")))</f>
        <v>V</v>
      </c>
      <c r="D87" s="179" t="str">
        <f>IF(F87="--","--",TRIM(IF(ISERROR(SEARCH("V",IF(IF('Basisgegevens+Uitleg'!$C$5="Ja",LEN(G87&amp;H87&amp;I87&amp;J87),0)+IF('Basisgegevens+Uitleg'!$C$6="Ja",LEN(L87&amp;M87&amp;N87&amp;O87),0)+IF('Basisgegevens+Uitleg'!$C$7="Ja",LEN(Q87&amp;R87&amp;S87&amp;T87),0)+IF('Basisgegevens+Uitleg'!$C$8="Ja",LEN(V87&amp;W87&amp;X87&amp;Y87),0)+IF('Basisgegevens+Uitleg'!$C$9="Ja",LEN(AA87&amp;AB87&amp;AC87&amp;AD87),0)&lt;(4+IF('Basisgegevens+Uitleg'!$C$6="Ja",4,0)+IF('Basisgegevens+Uitleg'!$C$7="Ja",4,0)+IF('Basisgegevens+Uitleg'!$C$8="Ja",4,0)+IF('Basisgegevens+Uitleg'!$C$9="Ja",4,0)),C87,"Niet")&amp;(G87&amp;H87&amp;I87&amp;J87&amp;IF('Basisgegevens+Uitleg'!$C$6="Ja",L87&amp;M87&amp;N87&amp;O87,"")&amp;IF('Basisgegevens+Uitleg'!$C$7="Ja",Q87&amp;R87&amp;S87&amp;T87,"")&amp;IF('Basisgegevens+Uitleg'!$C$8="Ja",V87&amp;W87&amp;X87&amp;Y87,"")&amp;IF('Basisgegevens+Uitleg'!$C$9="Ja",AA87&amp;AB87&amp;AC87&amp;AD87,"")),1))=TRUE,"","V ")&amp;IF(ISERROR(SEARCH("M",IF(IF('Basisgegevens+Uitleg'!$C$5="Ja",LEN(G87&amp;H87&amp;I87&amp;J87),0)+IF('Basisgegevens+Uitleg'!$C$6="Ja",LEN(L87&amp;M87&amp;N87&amp;O87),0)+IF('Basisgegevens+Uitleg'!$C$7="Ja",LEN(Q87&amp;R87&amp;S87&amp;T87),0)+IF('Basisgegevens+Uitleg'!$C$8="Ja",LEN(V87&amp;W87&amp;X87&amp;Y87),0)+IF('Basisgegevens+Uitleg'!$C$9="Ja",LEN(AA87&amp;AB87&amp;AC87&amp;AD87),0)&lt;(4+IF('Basisgegevens+Uitleg'!$C$6="Ja",4,0)+IF('Basisgegevens+Uitleg'!$C$7="Ja",4,0)+IF('Basisgegevens+Uitleg'!$C$8="Ja",4,0)+IF('Basisgegevens+Uitleg'!$C$9="Ja",4,0)),C87,"Niet")&amp;(G87&amp;H87&amp;I87&amp;J87&amp;IF('Basisgegevens+Uitleg'!$C$6="Ja",L87&amp;M87&amp;N87&amp;O87,"")&amp;IF('Basisgegevens+Uitleg'!$C$7="Ja",Q87&amp;R87&amp;S87&amp;T87,"")&amp;IF('Basisgegevens+Uitleg'!$C$8="Ja",V87&amp;W87&amp;X87&amp;Y87,"")&amp;IF('Basisgegevens+Uitleg'!$C$9="Ja",AA87&amp;AB87&amp;AC87&amp;AD87,"")),1))=TRUE,"","M ")&amp;IF(ISERROR(SEARCH("A",IF(IF('Basisgegevens+Uitleg'!$C$5="Ja",LEN(G87&amp;H87&amp;I87&amp;J87),0)+IF('Basisgegevens+Uitleg'!$C$6="Ja",LEN(L87&amp;M87&amp;N87&amp;O87),0)+IF('Basisgegevens+Uitleg'!$C$7="Ja",LEN(Q87&amp;R87&amp;S87&amp;T87),0)+IF('Basisgegevens+Uitleg'!$C$8="Ja",LEN(V87&amp;W87&amp;X87&amp;Y87),0)+IF('Basisgegevens+Uitleg'!$C$9="Ja",LEN(AA87&amp;AB87&amp;AC87&amp;AD87),0)&lt;(4+IF('Basisgegevens+Uitleg'!$C$6="Ja",4,0)+IF('Basisgegevens+Uitleg'!$C$7="Ja",4,0)+IF('Basisgegevens+Uitleg'!$C$8="Ja",4,0)+IF('Basisgegevens+Uitleg'!$C$9="Ja",4,0)),C87,"Niet")&amp;(G87&amp;H87&amp;I87&amp;J87&amp;IF('Basisgegevens+Uitleg'!$C$6="Ja",L87&amp;M87&amp;N87&amp;O87,"")&amp;IF('Basisgegevens+Uitleg'!$C$7="Ja",Q87&amp;R87&amp;S87&amp;T87,"")&amp;IF('Basisgegevens+Uitleg'!$C$8="Ja",V87&amp;W87&amp;X87&amp;Y87,"")&amp;IF('Basisgegevens+Uitleg'!$C$9="Ja",AA87&amp;AB87&amp;AC87&amp;AD87,"")),1))=TRUE,"","A")))</f>
        <v>V</v>
      </c>
      <c r="E87" s="110" t="str">
        <f t="shared" si="5"/>
        <v>Maandag</v>
      </c>
      <c r="F87" s="138">
        <f>IF(ROW(E87)-5&lt;='Basisgegevens+Uitleg'!$C$2,F86+1,"--")</f>
        <v>45404</v>
      </c>
      <c r="G87" s="86"/>
      <c r="H87" s="82"/>
      <c r="I87" s="82"/>
      <c r="J87" s="87"/>
      <c r="K87" s="9"/>
      <c r="L87" s="86"/>
      <c r="M87" s="82"/>
      <c r="N87" s="82"/>
      <c r="O87" s="87"/>
      <c r="P87" s="9"/>
      <c r="Q87" s="86"/>
      <c r="R87" s="82"/>
      <c r="S87" s="82"/>
      <c r="T87" s="87"/>
      <c r="U87" s="9"/>
      <c r="V87" s="86"/>
      <c r="W87" s="82"/>
      <c r="X87" s="82"/>
      <c r="Y87" s="87"/>
      <c r="Z87" s="9"/>
      <c r="AA87" s="86"/>
      <c r="AB87" s="82"/>
      <c r="AC87" s="82"/>
      <c r="AD87" s="87"/>
      <c r="AE87" s="9"/>
      <c r="AF87" s="108"/>
      <c r="AG87" s="18" t="str">
        <f>IF(ISERROR(VLOOKUP($F87,'Speciale dagen&amp;Activiteiten'!$A$3:$A$100,1,FALSE))=TRUE,"",VLOOKUP($F87,'Speciale dagen&amp;Activiteiten'!$A$3:$B$100,2,FALSE))</f>
        <v/>
      </c>
      <c r="AH87" s="14" t="str">
        <f>IF(ISERROR(VLOOKUP(CONCATENATE(DAY($F87),"-",MONTH($F87)),Verjaardagen!$C$2:$C$101,1,FALSE))=TRUE,"",VLOOKUP(CONCATENATE(DAY($F87),"-",MONTH($F87)),Verjaardagen!$C$2:$E$101,3,FALSE))</f>
        <v/>
      </c>
      <c r="AI87" s="15" t="str">
        <f>IF(ISERROR(VLOOKUP(F87,'School(vakanties)&amp;Activiteiten'!A$4:A$102,1,FALSE)=TRUE),IF(ISERROR(VLOOKUP(F87,'School(vakanties)&amp;Activiteiten'!B$4:B$102,1,FALSE)=TRUE),IF(AJ87&gt;0,AI86,""),VLOOKUP(F87,'School(vakanties)&amp;Activiteiten'!B$4:C$102,2,FALSE)),VLOOKUP(F87,'School(vakanties)&amp;Activiteiten'!A$4:C$102,3,FALSE))</f>
        <v/>
      </c>
      <c r="AJ87" s="16">
        <f>IF(ISERROR(VLOOKUP(F87,'School(vakanties)&amp;Activiteiten'!A$4:A$102,1,FALSE)=TRUE),IF(AND(AJ86&gt;0,AJ86&lt;999),AJ86-1,0),VLOOKUP(F87,'School(vakanties)&amp;Activiteiten'!A$4:D$102,4,FALSE))</f>
        <v>0</v>
      </c>
    </row>
    <row r="88" spans="1:36" x14ac:dyDescent="0.25">
      <c r="A88" s="180" t="str">
        <f t="shared" si="3"/>
        <v>--</v>
      </c>
      <c r="B88" s="110">
        <f t="shared" si="4"/>
        <v>17</v>
      </c>
      <c r="C88" s="179" t="str">
        <f>IF(F88="--","--",IF(ISEVEN(B88)=TRUE,SUBSTITUTE(LEFT(VLOOKUP(E88,'Basisgegevens+Uitleg'!$B$19:$D$25,3,),1),0,"--"),SUBSTITUTE(LEFT(VLOOKUP(E88,'Basisgegevens+Uitleg'!$B$19:$C$25,2,),1),0,"--")))</f>
        <v>M</v>
      </c>
      <c r="D88" s="179" t="str">
        <f>IF(F88="--","--",TRIM(IF(ISERROR(SEARCH("V",IF(IF('Basisgegevens+Uitleg'!$C$5="Ja",LEN(G88&amp;H88&amp;I88&amp;J88),0)+IF('Basisgegevens+Uitleg'!$C$6="Ja",LEN(L88&amp;M88&amp;N88&amp;O88),0)+IF('Basisgegevens+Uitleg'!$C$7="Ja",LEN(Q88&amp;R88&amp;S88&amp;T88),0)+IF('Basisgegevens+Uitleg'!$C$8="Ja",LEN(V88&amp;W88&amp;X88&amp;Y88),0)+IF('Basisgegevens+Uitleg'!$C$9="Ja",LEN(AA88&amp;AB88&amp;AC88&amp;AD88),0)&lt;(4+IF('Basisgegevens+Uitleg'!$C$6="Ja",4,0)+IF('Basisgegevens+Uitleg'!$C$7="Ja",4,0)+IF('Basisgegevens+Uitleg'!$C$8="Ja",4,0)+IF('Basisgegevens+Uitleg'!$C$9="Ja",4,0)),C88,"Niet")&amp;(G88&amp;H88&amp;I88&amp;J88&amp;IF('Basisgegevens+Uitleg'!$C$6="Ja",L88&amp;M88&amp;N88&amp;O88,"")&amp;IF('Basisgegevens+Uitleg'!$C$7="Ja",Q88&amp;R88&amp;S88&amp;T88,"")&amp;IF('Basisgegevens+Uitleg'!$C$8="Ja",V88&amp;W88&amp;X88&amp;Y88,"")&amp;IF('Basisgegevens+Uitleg'!$C$9="Ja",AA88&amp;AB88&amp;AC88&amp;AD88,"")),1))=TRUE,"","V ")&amp;IF(ISERROR(SEARCH("M",IF(IF('Basisgegevens+Uitleg'!$C$5="Ja",LEN(G88&amp;H88&amp;I88&amp;J88),0)+IF('Basisgegevens+Uitleg'!$C$6="Ja",LEN(L88&amp;M88&amp;N88&amp;O88),0)+IF('Basisgegevens+Uitleg'!$C$7="Ja",LEN(Q88&amp;R88&amp;S88&amp;T88),0)+IF('Basisgegevens+Uitleg'!$C$8="Ja",LEN(V88&amp;W88&amp;X88&amp;Y88),0)+IF('Basisgegevens+Uitleg'!$C$9="Ja",LEN(AA88&amp;AB88&amp;AC88&amp;AD88),0)&lt;(4+IF('Basisgegevens+Uitleg'!$C$6="Ja",4,0)+IF('Basisgegevens+Uitleg'!$C$7="Ja",4,0)+IF('Basisgegevens+Uitleg'!$C$8="Ja",4,0)+IF('Basisgegevens+Uitleg'!$C$9="Ja",4,0)),C88,"Niet")&amp;(G88&amp;H88&amp;I88&amp;J88&amp;IF('Basisgegevens+Uitleg'!$C$6="Ja",L88&amp;M88&amp;N88&amp;O88,"")&amp;IF('Basisgegevens+Uitleg'!$C$7="Ja",Q88&amp;R88&amp;S88&amp;T88,"")&amp;IF('Basisgegevens+Uitleg'!$C$8="Ja",V88&amp;W88&amp;X88&amp;Y88,"")&amp;IF('Basisgegevens+Uitleg'!$C$9="Ja",AA88&amp;AB88&amp;AC88&amp;AD88,"")),1))=TRUE,"","M ")&amp;IF(ISERROR(SEARCH("A",IF(IF('Basisgegevens+Uitleg'!$C$5="Ja",LEN(G88&amp;H88&amp;I88&amp;J88),0)+IF('Basisgegevens+Uitleg'!$C$6="Ja",LEN(L88&amp;M88&amp;N88&amp;O88),0)+IF('Basisgegevens+Uitleg'!$C$7="Ja",LEN(Q88&amp;R88&amp;S88&amp;T88),0)+IF('Basisgegevens+Uitleg'!$C$8="Ja",LEN(V88&amp;W88&amp;X88&amp;Y88),0)+IF('Basisgegevens+Uitleg'!$C$9="Ja",LEN(AA88&amp;AB88&amp;AC88&amp;AD88),0)&lt;(4+IF('Basisgegevens+Uitleg'!$C$6="Ja",4,0)+IF('Basisgegevens+Uitleg'!$C$7="Ja",4,0)+IF('Basisgegevens+Uitleg'!$C$8="Ja",4,0)+IF('Basisgegevens+Uitleg'!$C$9="Ja",4,0)),C88,"Niet")&amp;(G88&amp;H88&amp;I88&amp;J88&amp;IF('Basisgegevens+Uitleg'!$C$6="Ja",L88&amp;M88&amp;N88&amp;O88,"")&amp;IF('Basisgegevens+Uitleg'!$C$7="Ja",Q88&amp;R88&amp;S88&amp;T88,"")&amp;IF('Basisgegevens+Uitleg'!$C$8="Ja",V88&amp;W88&amp;X88&amp;Y88,"")&amp;IF('Basisgegevens+Uitleg'!$C$9="Ja",AA88&amp;AB88&amp;AC88&amp;AD88,"")),1))=TRUE,"","A")))</f>
        <v>M</v>
      </c>
      <c r="E88" s="110" t="str">
        <f t="shared" si="5"/>
        <v>Dinsdag</v>
      </c>
      <c r="F88" s="138">
        <f>IF(ROW(E88)-5&lt;='Basisgegevens+Uitleg'!$C$2,F87+1,"--")</f>
        <v>45405</v>
      </c>
      <c r="G88" s="86"/>
      <c r="H88" s="82"/>
      <c r="I88" s="82"/>
      <c r="J88" s="87"/>
      <c r="K88" s="9"/>
      <c r="L88" s="86"/>
      <c r="M88" s="82"/>
      <c r="N88" s="82"/>
      <c r="O88" s="87"/>
      <c r="P88" s="9"/>
      <c r="Q88" s="86"/>
      <c r="R88" s="82"/>
      <c r="S88" s="82"/>
      <c r="T88" s="87"/>
      <c r="U88" s="9"/>
      <c r="V88" s="86"/>
      <c r="W88" s="82"/>
      <c r="X88" s="82"/>
      <c r="Y88" s="87"/>
      <c r="Z88" s="9"/>
      <c r="AA88" s="86"/>
      <c r="AB88" s="82"/>
      <c r="AC88" s="82"/>
      <c r="AD88" s="87"/>
      <c r="AE88" s="9"/>
      <c r="AF88" s="108"/>
      <c r="AG88" s="18" t="str">
        <f>IF(ISERROR(VLOOKUP($F88,'Speciale dagen&amp;Activiteiten'!$A$3:$A$100,1,FALSE))=TRUE,"",VLOOKUP($F88,'Speciale dagen&amp;Activiteiten'!$A$3:$B$100,2,FALSE))</f>
        <v/>
      </c>
      <c r="AH88" s="14" t="str">
        <f>IF(ISERROR(VLOOKUP(CONCATENATE(DAY($F88),"-",MONTH($F88)),Verjaardagen!$C$2:$C$101,1,FALSE))=TRUE,"",VLOOKUP(CONCATENATE(DAY($F88),"-",MONTH($F88)),Verjaardagen!$C$2:$E$101,3,FALSE))</f>
        <v/>
      </c>
      <c r="AI88" s="15" t="str">
        <f>IF(ISERROR(VLOOKUP(F88,'School(vakanties)&amp;Activiteiten'!A$4:A$102,1,FALSE)=TRUE),IF(ISERROR(VLOOKUP(F88,'School(vakanties)&amp;Activiteiten'!B$4:B$102,1,FALSE)=TRUE),IF(AJ88&gt;0,AI87,""),VLOOKUP(F88,'School(vakanties)&amp;Activiteiten'!B$4:C$102,2,FALSE)),VLOOKUP(F88,'School(vakanties)&amp;Activiteiten'!A$4:C$102,3,FALSE))</f>
        <v/>
      </c>
      <c r="AJ88" s="16">
        <f>IF(ISERROR(VLOOKUP(F88,'School(vakanties)&amp;Activiteiten'!A$4:A$102,1,FALSE)=TRUE),IF(AND(AJ87&gt;0,AJ87&lt;999),AJ87-1,0),VLOOKUP(F88,'School(vakanties)&amp;Activiteiten'!A$4:D$102,4,FALSE))</f>
        <v>0</v>
      </c>
    </row>
    <row r="89" spans="1:36" x14ac:dyDescent="0.25">
      <c r="A89" s="180" t="str">
        <f t="shared" si="3"/>
        <v>--</v>
      </c>
      <c r="B89" s="110">
        <f t="shared" si="4"/>
        <v>17</v>
      </c>
      <c r="C89" s="179" t="str">
        <f>IF(F89="--","--",IF(ISEVEN(B89)=TRUE,SUBSTITUTE(LEFT(VLOOKUP(E89,'Basisgegevens+Uitleg'!$B$19:$D$25,3,),1),0,"--"),SUBSTITUTE(LEFT(VLOOKUP(E89,'Basisgegevens+Uitleg'!$B$19:$C$25,2,),1),0,"--")))</f>
        <v>M</v>
      </c>
      <c r="D89" s="179" t="str">
        <f>IF(F89="--","--",TRIM(IF(ISERROR(SEARCH("V",IF(IF('Basisgegevens+Uitleg'!$C$5="Ja",LEN(G89&amp;H89&amp;I89&amp;J89),0)+IF('Basisgegevens+Uitleg'!$C$6="Ja",LEN(L89&amp;M89&amp;N89&amp;O89),0)+IF('Basisgegevens+Uitleg'!$C$7="Ja",LEN(Q89&amp;R89&amp;S89&amp;T89),0)+IF('Basisgegevens+Uitleg'!$C$8="Ja",LEN(V89&amp;W89&amp;X89&amp;Y89),0)+IF('Basisgegevens+Uitleg'!$C$9="Ja",LEN(AA89&amp;AB89&amp;AC89&amp;AD89),0)&lt;(4+IF('Basisgegevens+Uitleg'!$C$6="Ja",4,0)+IF('Basisgegevens+Uitleg'!$C$7="Ja",4,0)+IF('Basisgegevens+Uitleg'!$C$8="Ja",4,0)+IF('Basisgegevens+Uitleg'!$C$9="Ja",4,0)),C89,"Niet")&amp;(G89&amp;H89&amp;I89&amp;J89&amp;IF('Basisgegevens+Uitleg'!$C$6="Ja",L89&amp;M89&amp;N89&amp;O89,"")&amp;IF('Basisgegevens+Uitleg'!$C$7="Ja",Q89&amp;R89&amp;S89&amp;T89,"")&amp;IF('Basisgegevens+Uitleg'!$C$8="Ja",V89&amp;W89&amp;X89&amp;Y89,"")&amp;IF('Basisgegevens+Uitleg'!$C$9="Ja",AA89&amp;AB89&amp;AC89&amp;AD89,"")),1))=TRUE,"","V ")&amp;IF(ISERROR(SEARCH("M",IF(IF('Basisgegevens+Uitleg'!$C$5="Ja",LEN(G89&amp;H89&amp;I89&amp;J89),0)+IF('Basisgegevens+Uitleg'!$C$6="Ja",LEN(L89&amp;M89&amp;N89&amp;O89),0)+IF('Basisgegevens+Uitleg'!$C$7="Ja",LEN(Q89&amp;R89&amp;S89&amp;T89),0)+IF('Basisgegevens+Uitleg'!$C$8="Ja",LEN(V89&amp;W89&amp;X89&amp;Y89),0)+IF('Basisgegevens+Uitleg'!$C$9="Ja",LEN(AA89&amp;AB89&amp;AC89&amp;AD89),0)&lt;(4+IF('Basisgegevens+Uitleg'!$C$6="Ja",4,0)+IF('Basisgegevens+Uitleg'!$C$7="Ja",4,0)+IF('Basisgegevens+Uitleg'!$C$8="Ja",4,0)+IF('Basisgegevens+Uitleg'!$C$9="Ja",4,0)),C89,"Niet")&amp;(G89&amp;H89&amp;I89&amp;J89&amp;IF('Basisgegevens+Uitleg'!$C$6="Ja",L89&amp;M89&amp;N89&amp;O89,"")&amp;IF('Basisgegevens+Uitleg'!$C$7="Ja",Q89&amp;R89&amp;S89&amp;T89,"")&amp;IF('Basisgegevens+Uitleg'!$C$8="Ja",V89&amp;W89&amp;X89&amp;Y89,"")&amp;IF('Basisgegevens+Uitleg'!$C$9="Ja",AA89&amp;AB89&amp;AC89&amp;AD89,"")),1))=TRUE,"","M ")&amp;IF(ISERROR(SEARCH("A",IF(IF('Basisgegevens+Uitleg'!$C$5="Ja",LEN(G89&amp;H89&amp;I89&amp;J89),0)+IF('Basisgegevens+Uitleg'!$C$6="Ja",LEN(L89&amp;M89&amp;N89&amp;O89),0)+IF('Basisgegevens+Uitleg'!$C$7="Ja",LEN(Q89&amp;R89&amp;S89&amp;T89),0)+IF('Basisgegevens+Uitleg'!$C$8="Ja",LEN(V89&amp;W89&amp;X89&amp;Y89),0)+IF('Basisgegevens+Uitleg'!$C$9="Ja",LEN(AA89&amp;AB89&amp;AC89&amp;AD89),0)&lt;(4+IF('Basisgegevens+Uitleg'!$C$6="Ja",4,0)+IF('Basisgegevens+Uitleg'!$C$7="Ja",4,0)+IF('Basisgegevens+Uitleg'!$C$8="Ja",4,0)+IF('Basisgegevens+Uitleg'!$C$9="Ja",4,0)),C89,"Niet")&amp;(G89&amp;H89&amp;I89&amp;J89&amp;IF('Basisgegevens+Uitleg'!$C$6="Ja",L89&amp;M89&amp;N89&amp;O89,"")&amp;IF('Basisgegevens+Uitleg'!$C$7="Ja",Q89&amp;R89&amp;S89&amp;T89,"")&amp;IF('Basisgegevens+Uitleg'!$C$8="Ja",V89&amp;W89&amp;X89&amp;Y89,"")&amp;IF('Basisgegevens+Uitleg'!$C$9="Ja",AA89&amp;AB89&amp;AC89&amp;AD89,"")),1))=TRUE,"","A")))</f>
        <v>M</v>
      </c>
      <c r="E89" s="110" t="str">
        <f t="shared" si="5"/>
        <v>Woensdag</v>
      </c>
      <c r="F89" s="138">
        <f>IF(ROW(E89)-5&lt;='Basisgegevens+Uitleg'!$C$2,F88+1,"--")</f>
        <v>45406</v>
      </c>
      <c r="G89" s="86"/>
      <c r="H89" s="82"/>
      <c r="I89" s="82"/>
      <c r="J89" s="87"/>
      <c r="K89" s="9"/>
      <c r="L89" s="86"/>
      <c r="M89" s="82"/>
      <c r="N89" s="82"/>
      <c r="O89" s="87"/>
      <c r="P89" s="9"/>
      <c r="Q89" s="86"/>
      <c r="R89" s="82"/>
      <c r="S89" s="82"/>
      <c r="T89" s="87"/>
      <c r="U89" s="9"/>
      <c r="V89" s="86"/>
      <c r="W89" s="82"/>
      <c r="X89" s="82"/>
      <c r="Y89" s="87"/>
      <c r="Z89" s="9"/>
      <c r="AA89" s="86"/>
      <c r="AB89" s="82"/>
      <c r="AC89" s="82"/>
      <c r="AD89" s="87"/>
      <c r="AE89" s="9"/>
      <c r="AF89" s="108"/>
      <c r="AG89" s="18" t="str">
        <f>IF(ISERROR(VLOOKUP($F89,'Speciale dagen&amp;Activiteiten'!$A$3:$A$100,1,FALSE))=TRUE,"",VLOOKUP($F89,'Speciale dagen&amp;Activiteiten'!$A$3:$B$100,2,FALSE))</f>
        <v/>
      </c>
      <c r="AH89" s="14" t="str">
        <f>IF(ISERROR(VLOOKUP(CONCATENATE(DAY($F89),"-",MONTH($F89)),Verjaardagen!$C$2:$C$101,1,FALSE))=TRUE,"",VLOOKUP(CONCATENATE(DAY($F89),"-",MONTH($F89)),Verjaardagen!$C$2:$E$101,3,FALSE))</f>
        <v/>
      </c>
      <c r="AI89" s="15" t="str">
        <f>IF(ISERROR(VLOOKUP(F89,'School(vakanties)&amp;Activiteiten'!A$4:A$102,1,FALSE)=TRUE),IF(ISERROR(VLOOKUP(F89,'School(vakanties)&amp;Activiteiten'!B$4:B$102,1,FALSE)=TRUE),IF(AJ89&gt;0,AI88,""),VLOOKUP(F89,'School(vakanties)&amp;Activiteiten'!B$4:C$102,2,FALSE)),VLOOKUP(F89,'School(vakanties)&amp;Activiteiten'!A$4:C$102,3,FALSE))</f>
        <v/>
      </c>
      <c r="AJ89" s="16">
        <f>IF(ISERROR(VLOOKUP(F89,'School(vakanties)&amp;Activiteiten'!A$4:A$102,1,FALSE)=TRUE),IF(AND(AJ88&gt;0,AJ88&lt;999),AJ88-1,0),VLOOKUP(F89,'School(vakanties)&amp;Activiteiten'!A$4:D$102,4,FALSE))</f>
        <v>0</v>
      </c>
    </row>
    <row r="90" spans="1:36" x14ac:dyDescent="0.25">
      <c r="A90" s="180" t="str">
        <f t="shared" si="3"/>
        <v>--</v>
      </c>
      <c r="B90" s="110">
        <f t="shared" si="4"/>
        <v>17</v>
      </c>
      <c r="C90" s="179" t="str">
        <f>IF(F90="--","--",IF(ISEVEN(B90)=TRUE,SUBSTITUTE(LEFT(VLOOKUP(E90,'Basisgegevens+Uitleg'!$B$19:$D$25,3,),1),0,"--"),SUBSTITUTE(LEFT(VLOOKUP(E90,'Basisgegevens+Uitleg'!$B$19:$C$25,2,),1),0,"--")))</f>
        <v>M</v>
      </c>
      <c r="D90" s="179" t="str">
        <f>IF(F90="--","--",TRIM(IF(ISERROR(SEARCH("V",IF(IF('Basisgegevens+Uitleg'!$C$5="Ja",LEN(G90&amp;H90&amp;I90&amp;J90),0)+IF('Basisgegevens+Uitleg'!$C$6="Ja",LEN(L90&amp;M90&amp;N90&amp;O90),0)+IF('Basisgegevens+Uitleg'!$C$7="Ja",LEN(Q90&amp;R90&amp;S90&amp;T90),0)+IF('Basisgegevens+Uitleg'!$C$8="Ja",LEN(V90&amp;W90&amp;X90&amp;Y90),0)+IF('Basisgegevens+Uitleg'!$C$9="Ja",LEN(AA90&amp;AB90&amp;AC90&amp;AD90),0)&lt;(4+IF('Basisgegevens+Uitleg'!$C$6="Ja",4,0)+IF('Basisgegevens+Uitleg'!$C$7="Ja",4,0)+IF('Basisgegevens+Uitleg'!$C$8="Ja",4,0)+IF('Basisgegevens+Uitleg'!$C$9="Ja",4,0)),C90,"Niet")&amp;(G90&amp;H90&amp;I90&amp;J90&amp;IF('Basisgegevens+Uitleg'!$C$6="Ja",L90&amp;M90&amp;N90&amp;O90,"")&amp;IF('Basisgegevens+Uitleg'!$C$7="Ja",Q90&amp;R90&amp;S90&amp;T90,"")&amp;IF('Basisgegevens+Uitleg'!$C$8="Ja",V90&amp;W90&amp;X90&amp;Y90,"")&amp;IF('Basisgegevens+Uitleg'!$C$9="Ja",AA90&amp;AB90&amp;AC90&amp;AD90,"")),1))=TRUE,"","V ")&amp;IF(ISERROR(SEARCH("M",IF(IF('Basisgegevens+Uitleg'!$C$5="Ja",LEN(G90&amp;H90&amp;I90&amp;J90),0)+IF('Basisgegevens+Uitleg'!$C$6="Ja",LEN(L90&amp;M90&amp;N90&amp;O90),0)+IF('Basisgegevens+Uitleg'!$C$7="Ja",LEN(Q90&amp;R90&amp;S90&amp;T90),0)+IF('Basisgegevens+Uitleg'!$C$8="Ja",LEN(V90&amp;W90&amp;X90&amp;Y90),0)+IF('Basisgegevens+Uitleg'!$C$9="Ja",LEN(AA90&amp;AB90&amp;AC90&amp;AD90),0)&lt;(4+IF('Basisgegevens+Uitleg'!$C$6="Ja",4,0)+IF('Basisgegevens+Uitleg'!$C$7="Ja",4,0)+IF('Basisgegevens+Uitleg'!$C$8="Ja",4,0)+IF('Basisgegevens+Uitleg'!$C$9="Ja",4,0)),C90,"Niet")&amp;(G90&amp;H90&amp;I90&amp;J90&amp;IF('Basisgegevens+Uitleg'!$C$6="Ja",L90&amp;M90&amp;N90&amp;O90,"")&amp;IF('Basisgegevens+Uitleg'!$C$7="Ja",Q90&amp;R90&amp;S90&amp;T90,"")&amp;IF('Basisgegevens+Uitleg'!$C$8="Ja",V90&amp;W90&amp;X90&amp;Y90,"")&amp;IF('Basisgegevens+Uitleg'!$C$9="Ja",AA90&amp;AB90&amp;AC90&amp;AD90,"")),1))=TRUE,"","M ")&amp;IF(ISERROR(SEARCH("A",IF(IF('Basisgegevens+Uitleg'!$C$5="Ja",LEN(G90&amp;H90&amp;I90&amp;J90),0)+IF('Basisgegevens+Uitleg'!$C$6="Ja",LEN(L90&amp;M90&amp;N90&amp;O90),0)+IF('Basisgegevens+Uitleg'!$C$7="Ja",LEN(Q90&amp;R90&amp;S90&amp;T90),0)+IF('Basisgegevens+Uitleg'!$C$8="Ja",LEN(V90&amp;W90&amp;X90&amp;Y90),0)+IF('Basisgegevens+Uitleg'!$C$9="Ja",LEN(AA90&amp;AB90&amp;AC90&amp;AD90),0)&lt;(4+IF('Basisgegevens+Uitleg'!$C$6="Ja",4,0)+IF('Basisgegevens+Uitleg'!$C$7="Ja",4,0)+IF('Basisgegevens+Uitleg'!$C$8="Ja",4,0)+IF('Basisgegevens+Uitleg'!$C$9="Ja",4,0)),C90,"Niet")&amp;(G90&amp;H90&amp;I90&amp;J90&amp;IF('Basisgegevens+Uitleg'!$C$6="Ja",L90&amp;M90&amp;N90&amp;O90,"")&amp;IF('Basisgegevens+Uitleg'!$C$7="Ja",Q90&amp;R90&amp;S90&amp;T90,"")&amp;IF('Basisgegevens+Uitleg'!$C$8="Ja",V90&amp;W90&amp;X90&amp;Y90,"")&amp;IF('Basisgegevens+Uitleg'!$C$9="Ja",AA90&amp;AB90&amp;AC90&amp;AD90,"")),1))=TRUE,"","A")))</f>
        <v>M</v>
      </c>
      <c r="E90" s="110" t="str">
        <f t="shared" si="5"/>
        <v>Donderdag</v>
      </c>
      <c r="F90" s="138">
        <f>IF(ROW(E90)-5&lt;='Basisgegevens+Uitleg'!$C$2,F89+1,"--")</f>
        <v>45407</v>
      </c>
      <c r="G90" s="86"/>
      <c r="H90" s="82"/>
      <c r="I90" s="82"/>
      <c r="J90" s="87"/>
      <c r="K90" s="9"/>
      <c r="L90" s="86"/>
      <c r="M90" s="82"/>
      <c r="N90" s="82"/>
      <c r="O90" s="87"/>
      <c r="P90" s="9"/>
      <c r="Q90" s="86"/>
      <c r="R90" s="82"/>
      <c r="S90" s="82"/>
      <c r="T90" s="87"/>
      <c r="U90" s="9"/>
      <c r="V90" s="86"/>
      <c r="W90" s="82"/>
      <c r="X90" s="82"/>
      <c r="Y90" s="87"/>
      <c r="Z90" s="9"/>
      <c r="AA90" s="86"/>
      <c r="AB90" s="82"/>
      <c r="AC90" s="82"/>
      <c r="AD90" s="87"/>
      <c r="AE90" s="9"/>
      <c r="AF90" s="108"/>
      <c r="AG90" s="18" t="str">
        <f>IF(ISERROR(VLOOKUP($F90,'Speciale dagen&amp;Activiteiten'!$A$3:$A$100,1,FALSE))=TRUE,"",VLOOKUP($F90,'Speciale dagen&amp;Activiteiten'!$A$3:$B$100,2,FALSE))</f>
        <v/>
      </c>
      <c r="AH90" s="14" t="str">
        <f>IF(ISERROR(VLOOKUP(CONCATENATE(DAY($F90),"-",MONTH($F90)),Verjaardagen!$C$2:$C$101,1,FALSE))=TRUE,"",VLOOKUP(CONCATENATE(DAY($F90),"-",MONTH($F90)),Verjaardagen!$C$2:$E$101,3,FALSE))</f>
        <v/>
      </c>
      <c r="AI90" s="15" t="str">
        <f>IF(ISERROR(VLOOKUP(F90,'School(vakanties)&amp;Activiteiten'!A$4:A$102,1,FALSE)=TRUE),IF(ISERROR(VLOOKUP(F90,'School(vakanties)&amp;Activiteiten'!B$4:B$102,1,FALSE)=TRUE),IF(AJ90&gt;0,AI89,""),VLOOKUP(F90,'School(vakanties)&amp;Activiteiten'!B$4:C$102,2,FALSE)),VLOOKUP(F90,'School(vakanties)&amp;Activiteiten'!A$4:C$102,3,FALSE))</f>
        <v/>
      </c>
      <c r="AJ90" s="16">
        <f>IF(ISERROR(VLOOKUP(F90,'School(vakanties)&amp;Activiteiten'!A$4:A$102,1,FALSE)=TRUE),IF(AND(AJ89&gt;0,AJ89&lt;999),AJ89-1,0),VLOOKUP(F90,'School(vakanties)&amp;Activiteiten'!A$4:D$102,4,FALSE))</f>
        <v>0</v>
      </c>
    </row>
    <row r="91" spans="1:36" x14ac:dyDescent="0.25">
      <c r="A91" s="180" t="str">
        <f t="shared" si="3"/>
        <v>--</v>
      </c>
      <c r="B91" s="110">
        <f t="shared" si="4"/>
        <v>17</v>
      </c>
      <c r="C91" s="179" t="str">
        <f>IF(F91="--","--",IF(ISEVEN(B91)=TRUE,SUBSTITUTE(LEFT(VLOOKUP(E91,'Basisgegevens+Uitleg'!$B$19:$D$25,3,),1),0,"--"),SUBSTITUTE(LEFT(VLOOKUP(E91,'Basisgegevens+Uitleg'!$B$19:$C$25,2,),1),0,"--")))</f>
        <v>M</v>
      </c>
      <c r="D91" s="179" t="str">
        <f>IF(F91="--","--",TRIM(IF(ISERROR(SEARCH("V",IF(IF('Basisgegevens+Uitleg'!$C$5="Ja",LEN(G91&amp;H91&amp;I91&amp;J91),0)+IF('Basisgegevens+Uitleg'!$C$6="Ja",LEN(L91&amp;M91&amp;N91&amp;O91),0)+IF('Basisgegevens+Uitleg'!$C$7="Ja",LEN(Q91&amp;R91&amp;S91&amp;T91),0)+IF('Basisgegevens+Uitleg'!$C$8="Ja",LEN(V91&amp;W91&amp;X91&amp;Y91),0)+IF('Basisgegevens+Uitleg'!$C$9="Ja",LEN(AA91&amp;AB91&amp;AC91&amp;AD91),0)&lt;(4+IF('Basisgegevens+Uitleg'!$C$6="Ja",4,0)+IF('Basisgegevens+Uitleg'!$C$7="Ja",4,0)+IF('Basisgegevens+Uitleg'!$C$8="Ja",4,0)+IF('Basisgegevens+Uitleg'!$C$9="Ja",4,0)),C91,"Niet")&amp;(G91&amp;H91&amp;I91&amp;J91&amp;IF('Basisgegevens+Uitleg'!$C$6="Ja",L91&amp;M91&amp;N91&amp;O91,"")&amp;IF('Basisgegevens+Uitleg'!$C$7="Ja",Q91&amp;R91&amp;S91&amp;T91,"")&amp;IF('Basisgegevens+Uitleg'!$C$8="Ja",V91&amp;W91&amp;X91&amp;Y91,"")&amp;IF('Basisgegevens+Uitleg'!$C$9="Ja",AA91&amp;AB91&amp;AC91&amp;AD91,"")),1))=TRUE,"","V ")&amp;IF(ISERROR(SEARCH("M",IF(IF('Basisgegevens+Uitleg'!$C$5="Ja",LEN(G91&amp;H91&amp;I91&amp;J91),0)+IF('Basisgegevens+Uitleg'!$C$6="Ja",LEN(L91&amp;M91&amp;N91&amp;O91),0)+IF('Basisgegevens+Uitleg'!$C$7="Ja",LEN(Q91&amp;R91&amp;S91&amp;T91),0)+IF('Basisgegevens+Uitleg'!$C$8="Ja",LEN(V91&amp;W91&amp;X91&amp;Y91),0)+IF('Basisgegevens+Uitleg'!$C$9="Ja",LEN(AA91&amp;AB91&amp;AC91&amp;AD91),0)&lt;(4+IF('Basisgegevens+Uitleg'!$C$6="Ja",4,0)+IF('Basisgegevens+Uitleg'!$C$7="Ja",4,0)+IF('Basisgegevens+Uitleg'!$C$8="Ja",4,0)+IF('Basisgegevens+Uitleg'!$C$9="Ja",4,0)),C91,"Niet")&amp;(G91&amp;H91&amp;I91&amp;J91&amp;IF('Basisgegevens+Uitleg'!$C$6="Ja",L91&amp;M91&amp;N91&amp;O91,"")&amp;IF('Basisgegevens+Uitleg'!$C$7="Ja",Q91&amp;R91&amp;S91&amp;T91,"")&amp;IF('Basisgegevens+Uitleg'!$C$8="Ja",V91&amp;W91&amp;X91&amp;Y91,"")&amp;IF('Basisgegevens+Uitleg'!$C$9="Ja",AA91&amp;AB91&amp;AC91&amp;AD91,"")),1))=TRUE,"","M ")&amp;IF(ISERROR(SEARCH("A",IF(IF('Basisgegevens+Uitleg'!$C$5="Ja",LEN(G91&amp;H91&amp;I91&amp;J91),0)+IF('Basisgegevens+Uitleg'!$C$6="Ja",LEN(L91&amp;M91&amp;N91&amp;O91),0)+IF('Basisgegevens+Uitleg'!$C$7="Ja",LEN(Q91&amp;R91&amp;S91&amp;T91),0)+IF('Basisgegevens+Uitleg'!$C$8="Ja",LEN(V91&amp;W91&amp;X91&amp;Y91),0)+IF('Basisgegevens+Uitleg'!$C$9="Ja",LEN(AA91&amp;AB91&amp;AC91&amp;AD91),0)&lt;(4+IF('Basisgegevens+Uitleg'!$C$6="Ja",4,0)+IF('Basisgegevens+Uitleg'!$C$7="Ja",4,0)+IF('Basisgegevens+Uitleg'!$C$8="Ja",4,0)+IF('Basisgegevens+Uitleg'!$C$9="Ja",4,0)),C91,"Niet")&amp;(G91&amp;H91&amp;I91&amp;J91&amp;IF('Basisgegevens+Uitleg'!$C$6="Ja",L91&amp;M91&amp;N91&amp;O91,"")&amp;IF('Basisgegevens+Uitleg'!$C$7="Ja",Q91&amp;R91&amp;S91&amp;T91,"")&amp;IF('Basisgegevens+Uitleg'!$C$8="Ja",V91&amp;W91&amp;X91&amp;Y91,"")&amp;IF('Basisgegevens+Uitleg'!$C$9="Ja",AA91&amp;AB91&amp;AC91&amp;AD91,"")),1))=TRUE,"","A")))</f>
        <v>M</v>
      </c>
      <c r="E91" s="110" t="str">
        <f t="shared" si="5"/>
        <v>Vrijdag</v>
      </c>
      <c r="F91" s="138">
        <f>IF(ROW(E91)-5&lt;='Basisgegevens+Uitleg'!$C$2,F90+1,"--")</f>
        <v>45408</v>
      </c>
      <c r="G91" s="86"/>
      <c r="H91" s="82"/>
      <c r="I91" s="82"/>
      <c r="J91" s="87"/>
      <c r="K91" s="9"/>
      <c r="L91" s="86"/>
      <c r="M91" s="82"/>
      <c r="N91" s="82"/>
      <c r="O91" s="87"/>
      <c r="P91" s="9"/>
      <c r="Q91" s="86"/>
      <c r="R91" s="82"/>
      <c r="S91" s="82"/>
      <c r="T91" s="87"/>
      <c r="U91" s="9"/>
      <c r="V91" s="86"/>
      <c r="W91" s="82"/>
      <c r="X91" s="82"/>
      <c r="Y91" s="87"/>
      <c r="Z91" s="9"/>
      <c r="AA91" s="86"/>
      <c r="AB91" s="82"/>
      <c r="AC91" s="82"/>
      <c r="AD91" s="87"/>
      <c r="AE91" s="9"/>
      <c r="AF91" s="108"/>
      <c r="AG91" s="18" t="str">
        <f>IF(ISERROR(VLOOKUP($F91,'Speciale dagen&amp;Activiteiten'!$A$3:$A$100,1,FALSE))=TRUE,"",VLOOKUP($F91,'Speciale dagen&amp;Activiteiten'!$A$3:$B$100,2,FALSE))</f>
        <v/>
      </c>
      <c r="AH91" s="14" t="str">
        <f>IF(ISERROR(VLOOKUP(CONCATENATE(DAY($F91),"-",MONTH($F91)),Verjaardagen!$C$2:$C$101,1,FALSE))=TRUE,"",VLOOKUP(CONCATENATE(DAY($F91),"-",MONTH($F91)),Verjaardagen!$C$2:$E$101,3,FALSE))</f>
        <v/>
      </c>
      <c r="AI91" s="15" t="str">
        <f>IF(ISERROR(VLOOKUP(F91,'School(vakanties)&amp;Activiteiten'!A$4:A$102,1,FALSE)=TRUE),IF(ISERROR(VLOOKUP(F91,'School(vakanties)&amp;Activiteiten'!B$4:B$102,1,FALSE)=TRUE),IF(AJ91&gt;0,AI90,""),VLOOKUP(F91,'School(vakanties)&amp;Activiteiten'!B$4:C$102,2,FALSE)),VLOOKUP(F91,'School(vakanties)&amp;Activiteiten'!A$4:C$102,3,FALSE))</f>
        <v/>
      </c>
      <c r="AJ91" s="16">
        <f>IF(ISERROR(VLOOKUP(F91,'School(vakanties)&amp;Activiteiten'!A$4:A$102,1,FALSE)=TRUE),IF(AND(AJ90&gt;0,AJ90&lt;999),AJ90-1,0),VLOOKUP(F91,'School(vakanties)&amp;Activiteiten'!A$4:D$102,4,FALSE))</f>
        <v>0</v>
      </c>
    </row>
    <row r="92" spans="1:36" x14ac:dyDescent="0.25">
      <c r="A92" s="180" t="str">
        <f t="shared" si="3"/>
        <v>Koningsdag</v>
      </c>
      <c r="B92" s="110">
        <f t="shared" si="4"/>
        <v>17</v>
      </c>
      <c r="C92" s="179" t="str">
        <f>IF(F92="--","--",IF(ISEVEN(B92)=TRUE,SUBSTITUTE(LEFT(VLOOKUP(E92,'Basisgegevens+Uitleg'!$B$19:$D$25,3,),1),0,"--"),SUBSTITUTE(LEFT(VLOOKUP(E92,'Basisgegevens+Uitleg'!$B$19:$C$25,2,),1),0,"--")))</f>
        <v>A</v>
      </c>
      <c r="D92" s="179" t="str">
        <f>IF(F92="--","--",TRIM(IF(ISERROR(SEARCH("V",IF(IF('Basisgegevens+Uitleg'!$C$5="Ja",LEN(G92&amp;H92&amp;I92&amp;J92),0)+IF('Basisgegevens+Uitleg'!$C$6="Ja",LEN(L92&amp;M92&amp;N92&amp;O92),0)+IF('Basisgegevens+Uitleg'!$C$7="Ja",LEN(Q92&amp;R92&amp;S92&amp;T92),0)+IF('Basisgegevens+Uitleg'!$C$8="Ja",LEN(V92&amp;W92&amp;X92&amp;Y92),0)+IF('Basisgegevens+Uitleg'!$C$9="Ja",LEN(AA92&amp;AB92&amp;AC92&amp;AD92),0)&lt;(4+IF('Basisgegevens+Uitleg'!$C$6="Ja",4,0)+IF('Basisgegevens+Uitleg'!$C$7="Ja",4,0)+IF('Basisgegevens+Uitleg'!$C$8="Ja",4,0)+IF('Basisgegevens+Uitleg'!$C$9="Ja",4,0)),C92,"Niet")&amp;(G92&amp;H92&amp;I92&amp;J92&amp;IF('Basisgegevens+Uitleg'!$C$6="Ja",L92&amp;M92&amp;N92&amp;O92,"")&amp;IF('Basisgegevens+Uitleg'!$C$7="Ja",Q92&amp;R92&amp;S92&amp;T92,"")&amp;IF('Basisgegevens+Uitleg'!$C$8="Ja",V92&amp;W92&amp;X92&amp;Y92,"")&amp;IF('Basisgegevens+Uitleg'!$C$9="Ja",AA92&amp;AB92&amp;AC92&amp;AD92,"")),1))=TRUE,"","V ")&amp;IF(ISERROR(SEARCH("M",IF(IF('Basisgegevens+Uitleg'!$C$5="Ja",LEN(G92&amp;H92&amp;I92&amp;J92),0)+IF('Basisgegevens+Uitleg'!$C$6="Ja",LEN(L92&amp;M92&amp;N92&amp;O92),0)+IF('Basisgegevens+Uitleg'!$C$7="Ja",LEN(Q92&amp;R92&amp;S92&amp;T92),0)+IF('Basisgegevens+Uitleg'!$C$8="Ja",LEN(V92&amp;W92&amp;X92&amp;Y92),0)+IF('Basisgegevens+Uitleg'!$C$9="Ja",LEN(AA92&amp;AB92&amp;AC92&amp;AD92),0)&lt;(4+IF('Basisgegevens+Uitleg'!$C$6="Ja",4,0)+IF('Basisgegevens+Uitleg'!$C$7="Ja",4,0)+IF('Basisgegevens+Uitleg'!$C$8="Ja",4,0)+IF('Basisgegevens+Uitleg'!$C$9="Ja",4,0)),C92,"Niet")&amp;(G92&amp;H92&amp;I92&amp;J92&amp;IF('Basisgegevens+Uitleg'!$C$6="Ja",L92&amp;M92&amp;N92&amp;O92,"")&amp;IF('Basisgegevens+Uitleg'!$C$7="Ja",Q92&amp;R92&amp;S92&amp;T92,"")&amp;IF('Basisgegevens+Uitleg'!$C$8="Ja",V92&amp;W92&amp;X92&amp;Y92,"")&amp;IF('Basisgegevens+Uitleg'!$C$9="Ja",AA92&amp;AB92&amp;AC92&amp;AD92,"")),1))=TRUE,"","M ")&amp;IF(ISERROR(SEARCH("A",IF(IF('Basisgegevens+Uitleg'!$C$5="Ja",LEN(G92&amp;H92&amp;I92&amp;J92),0)+IF('Basisgegevens+Uitleg'!$C$6="Ja",LEN(L92&amp;M92&amp;N92&amp;O92),0)+IF('Basisgegevens+Uitleg'!$C$7="Ja",LEN(Q92&amp;R92&amp;S92&amp;T92),0)+IF('Basisgegevens+Uitleg'!$C$8="Ja",LEN(V92&amp;W92&amp;X92&amp;Y92),0)+IF('Basisgegevens+Uitleg'!$C$9="Ja",LEN(AA92&amp;AB92&amp;AC92&amp;AD92),0)&lt;(4+IF('Basisgegevens+Uitleg'!$C$6="Ja",4,0)+IF('Basisgegevens+Uitleg'!$C$7="Ja",4,0)+IF('Basisgegevens+Uitleg'!$C$8="Ja",4,0)+IF('Basisgegevens+Uitleg'!$C$9="Ja",4,0)),C92,"Niet")&amp;(G92&amp;H92&amp;I92&amp;J92&amp;IF('Basisgegevens+Uitleg'!$C$6="Ja",L92&amp;M92&amp;N92&amp;O92,"")&amp;IF('Basisgegevens+Uitleg'!$C$7="Ja",Q92&amp;R92&amp;S92&amp;T92,"")&amp;IF('Basisgegevens+Uitleg'!$C$8="Ja",V92&amp;W92&amp;X92&amp;Y92,"")&amp;IF('Basisgegevens+Uitleg'!$C$9="Ja",AA92&amp;AB92&amp;AC92&amp;AD92,"")),1))=TRUE,"","A")))</f>
        <v>A</v>
      </c>
      <c r="E92" s="110" t="str">
        <f t="shared" si="5"/>
        <v>Zaterdag</v>
      </c>
      <c r="F92" s="138">
        <f>IF(ROW(E92)-5&lt;='Basisgegevens+Uitleg'!$C$2,F91+1,"--")</f>
        <v>45409</v>
      </c>
      <c r="G92" s="86"/>
      <c r="H92" s="82"/>
      <c r="I92" s="82"/>
      <c r="J92" s="87"/>
      <c r="K92" s="9"/>
      <c r="L92" s="86"/>
      <c r="M92" s="82"/>
      <c r="N92" s="82"/>
      <c r="O92" s="87"/>
      <c r="P92" s="9"/>
      <c r="Q92" s="86"/>
      <c r="R92" s="82"/>
      <c r="S92" s="82"/>
      <c r="T92" s="87"/>
      <c r="U92" s="9"/>
      <c r="V92" s="86"/>
      <c r="W92" s="82"/>
      <c r="X92" s="82"/>
      <c r="Y92" s="87"/>
      <c r="Z92" s="9"/>
      <c r="AA92" s="86"/>
      <c r="AB92" s="82"/>
      <c r="AC92" s="82"/>
      <c r="AD92" s="87"/>
      <c r="AE92" s="9"/>
      <c r="AF92" s="108"/>
      <c r="AG92" s="18" t="str">
        <f>IF(ISERROR(VLOOKUP($F92,'Speciale dagen&amp;Activiteiten'!$A$3:$A$100,1,FALSE))=TRUE,"",VLOOKUP($F92,'Speciale dagen&amp;Activiteiten'!$A$3:$B$100,2,FALSE))</f>
        <v>Koningsdag</v>
      </c>
      <c r="AH92" s="14" t="str">
        <f>IF(ISERROR(VLOOKUP(CONCATENATE(DAY($F92),"-",MONTH($F92)),Verjaardagen!$C$2:$C$101,1,FALSE))=TRUE,"",VLOOKUP(CONCATENATE(DAY($F92),"-",MONTH($F92)),Verjaardagen!$C$2:$E$101,3,FALSE))</f>
        <v/>
      </c>
      <c r="AI92" s="15" t="str">
        <f>IF(ISERROR(VLOOKUP(F92,'School(vakanties)&amp;Activiteiten'!A$4:A$102,1,FALSE)=TRUE),IF(ISERROR(VLOOKUP(F92,'School(vakanties)&amp;Activiteiten'!B$4:B$102,1,FALSE)=TRUE),IF(AJ92&gt;0,AI91,""),VLOOKUP(F92,'School(vakanties)&amp;Activiteiten'!B$4:C$102,2,FALSE)),VLOOKUP(F92,'School(vakanties)&amp;Activiteiten'!A$4:C$102,3,FALSE))</f>
        <v/>
      </c>
      <c r="AJ92" s="16">
        <f>IF(ISERROR(VLOOKUP(F92,'School(vakanties)&amp;Activiteiten'!A$4:A$102,1,FALSE)=TRUE),IF(AND(AJ91&gt;0,AJ91&lt;999),AJ91-1,0),VLOOKUP(F92,'School(vakanties)&amp;Activiteiten'!A$4:D$102,4,FALSE))</f>
        <v>0</v>
      </c>
    </row>
    <row r="93" spans="1:36" x14ac:dyDescent="0.25">
      <c r="A93" s="180" t="str">
        <f t="shared" si="3"/>
        <v>--</v>
      </c>
      <c r="B93" s="110">
        <f t="shared" si="4"/>
        <v>17</v>
      </c>
      <c r="C93" s="179" t="str">
        <f>IF(F93="--","--",IF(ISEVEN(B93)=TRUE,SUBSTITUTE(LEFT(VLOOKUP(E93,'Basisgegevens+Uitleg'!$B$19:$D$25,3,),1),0,"--"),SUBSTITUTE(LEFT(VLOOKUP(E93,'Basisgegevens+Uitleg'!$B$19:$C$25,2,),1),0,"--")))</f>
        <v>V</v>
      </c>
      <c r="D93" s="179" t="str">
        <f>IF(F93="--","--",TRIM(IF(ISERROR(SEARCH("V",IF(IF('Basisgegevens+Uitleg'!$C$5="Ja",LEN(G93&amp;H93&amp;I93&amp;J93),0)+IF('Basisgegevens+Uitleg'!$C$6="Ja",LEN(L93&amp;M93&amp;N93&amp;O93),0)+IF('Basisgegevens+Uitleg'!$C$7="Ja",LEN(Q93&amp;R93&amp;S93&amp;T93),0)+IF('Basisgegevens+Uitleg'!$C$8="Ja",LEN(V93&amp;W93&amp;X93&amp;Y93),0)+IF('Basisgegevens+Uitleg'!$C$9="Ja",LEN(AA93&amp;AB93&amp;AC93&amp;AD93),0)&lt;(4+IF('Basisgegevens+Uitleg'!$C$6="Ja",4,0)+IF('Basisgegevens+Uitleg'!$C$7="Ja",4,0)+IF('Basisgegevens+Uitleg'!$C$8="Ja",4,0)+IF('Basisgegevens+Uitleg'!$C$9="Ja",4,0)),C93,"Niet")&amp;(G93&amp;H93&amp;I93&amp;J93&amp;IF('Basisgegevens+Uitleg'!$C$6="Ja",L93&amp;M93&amp;N93&amp;O93,"")&amp;IF('Basisgegevens+Uitleg'!$C$7="Ja",Q93&amp;R93&amp;S93&amp;T93,"")&amp;IF('Basisgegevens+Uitleg'!$C$8="Ja",V93&amp;W93&amp;X93&amp;Y93,"")&amp;IF('Basisgegevens+Uitleg'!$C$9="Ja",AA93&amp;AB93&amp;AC93&amp;AD93,"")),1))=TRUE,"","V ")&amp;IF(ISERROR(SEARCH("M",IF(IF('Basisgegevens+Uitleg'!$C$5="Ja",LEN(G93&amp;H93&amp;I93&amp;J93),0)+IF('Basisgegevens+Uitleg'!$C$6="Ja",LEN(L93&amp;M93&amp;N93&amp;O93),0)+IF('Basisgegevens+Uitleg'!$C$7="Ja",LEN(Q93&amp;R93&amp;S93&amp;T93),0)+IF('Basisgegevens+Uitleg'!$C$8="Ja",LEN(V93&amp;W93&amp;X93&amp;Y93),0)+IF('Basisgegevens+Uitleg'!$C$9="Ja",LEN(AA93&amp;AB93&amp;AC93&amp;AD93),0)&lt;(4+IF('Basisgegevens+Uitleg'!$C$6="Ja",4,0)+IF('Basisgegevens+Uitleg'!$C$7="Ja",4,0)+IF('Basisgegevens+Uitleg'!$C$8="Ja",4,0)+IF('Basisgegevens+Uitleg'!$C$9="Ja",4,0)),C93,"Niet")&amp;(G93&amp;H93&amp;I93&amp;J93&amp;IF('Basisgegevens+Uitleg'!$C$6="Ja",L93&amp;M93&amp;N93&amp;O93,"")&amp;IF('Basisgegevens+Uitleg'!$C$7="Ja",Q93&amp;R93&amp;S93&amp;T93,"")&amp;IF('Basisgegevens+Uitleg'!$C$8="Ja",V93&amp;W93&amp;X93&amp;Y93,"")&amp;IF('Basisgegevens+Uitleg'!$C$9="Ja",AA93&amp;AB93&amp;AC93&amp;AD93,"")),1))=TRUE,"","M ")&amp;IF(ISERROR(SEARCH("A",IF(IF('Basisgegevens+Uitleg'!$C$5="Ja",LEN(G93&amp;H93&amp;I93&amp;J93),0)+IF('Basisgegevens+Uitleg'!$C$6="Ja",LEN(L93&amp;M93&amp;N93&amp;O93),0)+IF('Basisgegevens+Uitleg'!$C$7="Ja",LEN(Q93&amp;R93&amp;S93&amp;T93),0)+IF('Basisgegevens+Uitleg'!$C$8="Ja",LEN(V93&amp;W93&amp;X93&amp;Y93),0)+IF('Basisgegevens+Uitleg'!$C$9="Ja",LEN(AA93&amp;AB93&amp;AC93&amp;AD93),0)&lt;(4+IF('Basisgegevens+Uitleg'!$C$6="Ja",4,0)+IF('Basisgegevens+Uitleg'!$C$7="Ja",4,0)+IF('Basisgegevens+Uitleg'!$C$8="Ja",4,0)+IF('Basisgegevens+Uitleg'!$C$9="Ja",4,0)),C93,"Niet")&amp;(G93&amp;H93&amp;I93&amp;J93&amp;IF('Basisgegevens+Uitleg'!$C$6="Ja",L93&amp;M93&amp;N93&amp;O93,"")&amp;IF('Basisgegevens+Uitleg'!$C$7="Ja",Q93&amp;R93&amp;S93&amp;T93,"")&amp;IF('Basisgegevens+Uitleg'!$C$8="Ja",V93&amp;W93&amp;X93&amp;Y93,"")&amp;IF('Basisgegevens+Uitleg'!$C$9="Ja",AA93&amp;AB93&amp;AC93&amp;AD93,"")),1))=TRUE,"","A")))</f>
        <v>V</v>
      </c>
      <c r="E93" s="110" t="str">
        <f t="shared" si="5"/>
        <v>Zondag</v>
      </c>
      <c r="F93" s="138">
        <f>IF(ROW(E93)-5&lt;='Basisgegevens+Uitleg'!$C$2,F92+1,"--")</f>
        <v>45410</v>
      </c>
      <c r="G93" s="86"/>
      <c r="H93" s="82"/>
      <c r="I93" s="82"/>
      <c r="J93" s="87"/>
      <c r="K93" s="9"/>
      <c r="L93" s="86"/>
      <c r="M93" s="82"/>
      <c r="N93" s="82"/>
      <c r="O93" s="87"/>
      <c r="P93" s="9"/>
      <c r="Q93" s="86"/>
      <c r="R93" s="82"/>
      <c r="S93" s="82"/>
      <c r="T93" s="87"/>
      <c r="U93" s="9"/>
      <c r="V93" s="86"/>
      <c r="W93" s="82"/>
      <c r="X93" s="82"/>
      <c r="Y93" s="87"/>
      <c r="Z93" s="9"/>
      <c r="AA93" s="86"/>
      <c r="AB93" s="82"/>
      <c r="AC93" s="82"/>
      <c r="AD93" s="87"/>
      <c r="AE93" s="9"/>
      <c r="AF93" s="108"/>
      <c r="AG93" s="18" t="str">
        <f>IF(ISERROR(VLOOKUP($F93,'Speciale dagen&amp;Activiteiten'!$A$3:$A$100,1,FALSE))=TRUE,"",VLOOKUP($F93,'Speciale dagen&amp;Activiteiten'!$A$3:$B$100,2,FALSE))</f>
        <v/>
      </c>
      <c r="AH93" s="14" t="str">
        <f>IF(ISERROR(VLOOKUP(CONCATENATE(DAY($F93),"-",MONTH($F93)),Verjaardagen!$C$2:$C$101,1,FALSE))=TRUE,"",VLOOKUP(CONCATENATE(DAY($F93),"-",MONTH($F93)),Verjaardagen!$C$2:$E$101,3,FALSE))</f>
        <v/>
      </c>
      <c r="AI93" s="15" t="str">
        <f>IF(ISERROR(VLOOKUP(F93,'School(vakanties)&amp;Activiteiten'!A$4:A$102,1,FALSE)=TRUE),IF(ISERROR(VLOOKUP(F93,'School(vakanties)&amp;Activiteiten'!B$4:B$102,1,FALSE)=TRUE),IF(AJ93&gt;0,AI92,""),VLOOKUP(F93,'School(vakanties)&amp;Activiteiten'!B$4:C$102,2,FALSE)),VLOOKUP(F93,'School(vakanties)&amp;Activiteiten'!A$4:C$102,3,FALSE))</f>
        <v/>
      </c>
      <c r="AJ93" s="16">
        <f>IF(ISERROR(VLOOKUP(F93,'School(vakanties)&amp;Activiteiten'!A$4:A$102,1,FALSE)=TRUE),IF(AND(AJ92&gt;0,AJ92&lt;999),AJ92-1,0),VLOOKUP(F93,'School(vakanties)&amp;Activiteiten'!A$4:D$102,4,FALSE))</f>
        <v>0</v>
      </c>
    </row>
    <row r="94" spans="1:36" x14ac:dyDescent="0.25">
      <c r="A94" s="180" t="str">
        <f t="shared" si="3"/>
        <v>Goede vrijdag</v>
      </c>
      <c r="B94" s="110">
        <f t="shared" si="4"/>
        <v>18</v>
      </c>
      <c r="C94" s="179" t="str">
        <f>IF(F94="--","--",IF(ISEVEN(B94)=TRUE,SUBSTITUTE(LEFT(VLOOKUP(E94,'Basisgegevens+Uitleg'!$B$19:$D$25,3,),1),0,"--"),SUBSTITUTE(LEFT(VLOOKUP(E94,'Basisgegevens+Uitleg'!$B$19:$C$25,2,),1),0,"--")))</f>
        <v>M</v>
      </c>
      <c r="D94" s="179" t="str">
        <f>IF(F94="--","--",TRIM(IF(ISERROR(SEARCH("V",IF(IF('Basisgegevens+Uitleg'!$C$5="Ja",LEN(G94&amp;H94&amp;I94&amp;J94),0)+IF('Basisgegevens+Uitleg'!$C$6="Ja",LEN(L94&amp;M94&amp;N94&amp;O94),0)+IF('Basisgegevens+Uitleg'!$C$7="Ja",LEN(Q94&amp;R94&amp;S94&amp;T94),0)+IF('Basisgegevens+Uitleg'!$C$8="Ja",LEN(V94&amp;W94&amp;X94&amp;Y94),0)+IF('Basisgegevens+Uitleg'!$C$9="Ja",LEN(AA94&amp;AB94&amp;AC94&amp;AD94),0)&lt;(4+IF('Basisgegevens+Uitleg'!$C$6="Ja",4,0)+IF('Basisgegevens+Uitleg'!$C$7="Ja",4,0)+IF('Basisgegevens+Uitleg'!$C$8="Ja",4,0)+IF('Basisgegevens+Uitleg'!$C$9="Ja",4,0)),C94,"Niet")&amp;(G94&amp;H94&amp;I94&amp;J94&amp;IF('Basisgegevens+Uitleg'!$C$6="Ja",L94&amp;M94&amp;N94&amp;O94,"")&amp;IF('Basisgegevens+Uitleg'!$C$7="Ja",Q94&amp;R94&amp;S94&amp;T94,"")&amp;IF('Basisgegevens+Uitleg'!$C$8="Ja",V94&amp;W94&amp;X94&amp;Y94,"")&amp;IF('Basisgegevens+Uitleg'!$C$9="Ja",AA94&amp;AB94&amp;AC94&amp;AD94,"")),1))=TRUE,"","V ")&amp;IF(ISERROR(SEARCH("M",IF(IF('Basisgegevens+Uitleg'!$C$5="Ja",LEN(G94&amp;H94&amp;I94&amp;J94),0)+IF('Basisgegevens+Uitleg'!$C$6="Ja",LEN(L94&amp;M94&amp;N94&amp;O94),0)+IF('Basisgegevens+Uitleg'!$C$7="Ja",LEN(Q94&amp;R94&amp;S94&amp;T94),0)+IF('Basisgegevens+Uitleg'!$C$8="Ja",LEN(V94&amp;W94&amp;X94&amp;Y94),0)+IF('Basisgegevens+Uitleg'!$C$9="Ja",LEN(AA94&amp;AB94&amp;AC94&amp;AD94),0)&lt;(4+IF('Basisgegevens+Uitleg'!$C$6="Ja",4,0)+IF('Basisgegevens+Uitleg'!$C$7="Ja",4,0)+IF('Basisgegevens+Uitleg'!$C$8="Ja",4,0)+IF('Basisgegevens+Uitleg'!$C$9="Ja",4,0)),C94,"Niet")&amp;(G94&amp;H94&amp;I94&amp;J94&amp;IF('Basisgegevens+Uitleg'!$C$6="Ja",L94&amp;M94&amp;N94&amp;O94,"")&amp;IF('Basisgegevens+Uitleg'!$C$7="Ja",Q94&amp;R94&amp;S94&amp;T94,"")&amp;IF('Basisgegevens+Uitleg'!$C$8="Ja",V94&amp;W94&amp;X94&amp;Y94,"")&amp;IF('Basisgegevens+Uitleg'!$C$9="Ja",AA94&amp;AB94&amp;AC94&amp;AD94,"")),1))=TRUE,"","M ")&amp;IF(ISERROR(SEARCH("A",IF(IF('Basisgegevens+Uitleg'!$C$5="Ja",LEN(G94&amp;H94&amp;I94&amp;J94),0)+IF('Basisgegevens+Uitleg'!$C$6="Ja",LEN(L94&amp;M94&amp;N94&amp;O94),0)+IF('Basisgegevens+Uitleg'!$C$7="Ja",LEN(Q94&amp;R94&amp;S94&amp;T94),0)+IF('Basisgegevens+Uitleg'!$C$8="Ja",LEN(V94&amp;W94&amp;X94&amp;Y94),0)+IF('Basisgegevens+Uitleg'!$C$9="Ja",LEN(AA94&amp;AB94&amp;AC94&amp;AD94),0)&lt;(4+IF('Basisgegevens+Uitleg'!$C$6="Ja",4,0)+IF('Basisgegevens+Uitleg'!$C$7="Ja",4,0)+IF('Basisgegevens+Uitleg'!$C$8="Ja",4,0)+IF('Basisgegevens+Uitleg'!$C$9="Ja",4,0)),C94,"Niet")&amp;(G94&amp;H94&amp;I94&amp;J94&amp;IF('Basisgegevens+Uitleg'!$C$6="Ja",L94&amp;M94&amp;N94&amp;O94,"")&amp;IF('Basisgegevens+Uitleg'!$C$7="Ja",Q94&amp;R94&amp;S94&amp;T94,"")&amp;IF('Basisgegevens+Uitleg'!$C$8="Ja",V94&amp;W94&amp;X94&amp;Y94,"")&amp;IF('Basisgegevens+Uitleg'!$C$9="Ja",AA94&amp;AB94&amp;AC94&amp;AD94,"")),1))=TRUE,"","A")))</f>
        <v>M</v>
      </c>
      <c r="E94" s="110" t="str">
        <f t="shared" si="5"/>
        <v>Maandag</v>
      </c>
      <c r="F94" s="138">
        <f>IF(ROW(E94)-5&lt;='Basisgegevens+Uitleg'!$C$2,F93+1,"--")</f>
        <v>45411</v>
      </c>
      <c r="G94" s="86"/>
      <c r="H94" s="82"/>
      <c r="I94" s="82"/>
      <c r="J94" s="87"/>
      <c r="K94" s="9"/>
      <c r="L94" s="86"/>
      <c r="M94" s="82"/>
      <c r="N94" s="82"/>
      <c r="O94" s="87"/>
      <c r="P94" s="9"/>
      <c r="Q94" s="86"/>
      <c r="R94" s="82"/>
      <c r="S94" s="82"/>
      <c r="T94" s="87"/>
      <c r="U94" s="9"/>
      <c r="V94" s="86"/>
      <c r="W94" s="82"/>
      <c r="X94" s="82"/>
      <c r="Y94" s="87"/>
      <c r="Z94" s="9"/>
      <c r="AA94" s="86"/>
      <c r="AB94" s="82"/>
      <c r="AC94" s="82"/>
      <c r="AD94" s="87"/>
      <c r="AE94" s="9"/>
      <c r="AF94" s="108"/>
      <c r="AG94" s="18" t="str">
        <f>IF(ISERROR(VLOOKUP($F94,'Speciale dagen&amp;Activiteiten'!$A$3:$A$100,1,FALSE))=TRUE,"",VLOOKUP($F94,'Speciale dagen&amp;Activiteiten'!$A$3:$B$100,2,FALSE))</f>
        <v>Goede vrijdag</v>
      </c>
      <c r="AH94" s="14" t="str">
        <f>IF(ISERROR(VLOOKUP(CONCATENATE(DAY($F94),"-",MONTH($F94)),Verjaardagen!$C$2:$C$101,1,FALSE))=TRUE,"",VLOOKUP(CONCATENATE(DAY($F94),"-",MONTH($F94)),Verjaardagen!$C$2:$E$101,3,FALSE))</f>
        <v/>
      </c>
      <c r="AI94" s="15" t="str">
        <f>IF(ISERROR(VLOOKUP(F94,'School(vakanties)&amp;Activiteiten'!A$4:A$102,1,FALSE)=TRUE),IF(ISERROR(VLOOKUP(F94,'School(vakanties)&amp;Activiteiten'!B$4:B$102,1,FALSE)=TRUE),IF(AJ94&gt;0,AI93,""),VLOOKUP(F94,'School(vakanties)&amp;Activiteiten'!B$4:C$102,2,FALSE)),VLOOKUP(F94,'School(vakanties)&amp;Activiteiten'!A$4:C$102,3,FALSE))</f>
        <v/>
      </c>
      <c r="AJ94" s="16">
        <f>IF(ISERROR(VLOOKUP(F94,'School(vakanties)&amp;Activiteiten'!A$4:A$102,1,FALSE)=TRUE),IF(AND(AJ93&gt;0,AJ93&lt;999),AJ93-1,0),VLOOKUP(F94,'School(vakanties)&amp;Activiteiten'!A$4:D$102,4,FALSE))</f>
        <v>0</v>
      </c>
    </row>
    <row r="95" spans="1:36" x14ac:dyDescent="0.25">
      <c r="A95" s="180" t="str">
        <f t="shared" si="3"/>
        <v>--</v>
      </c>
      <c r="B95" s="110">
        <f t="shared" si="4"/>
        <v>18</v>
      </c>
      <c r="C95" s="179" t="str">
        <f>IF(F95="--","--",IF(ISEVEN(B95)=TRUE,SUBSTITUTE(LEFT(VLOOKUP(E95,'Basisgegevens+Uitleg'!$B$19:$D$25,3,),1),0,"--"),SUBSTITUTE(LEFT(VLOOKUP(E95,'Basisgegevens+Uitleg'!$B$19:$C$25,2,),1),0,"--")))</f>
        <v>V</v>
      </c>
      <c r="D95" s="179" t="str">
        <f>IF(F95="--","--",TRIM(IF(ISERROR(SEARCH("V",IF(IF('Basisgegevens+Uitleg'!$C$5="Ja",LEN(G95&amp;H95&amp;I95&amp;J95),0)+IF('Basisgegevens+Uitleg'!$C$6="Ja",LEN(L95&amp;M95&amp;N95&amp;O95),0)+IF('Basisgegevens+Uitleg'!$C$7="Ja",LEN(Q95&amp;R95&amp;S95&amp;T95),0)+IF('Basisgegevens+Uitleg'!$C$8="Ja",LEN(V95&amp;W95&amp;X95&amp;Y95),0)+IF('Basisgegevens+Uitleg'!$C$9="Ja",LEN(AA95&amp;AB95&amp;AC95&amp;AD95),0)&lt;(4+IF('Basisgegevens+Uitleg'!$C$6="Ja",4,0)+IF('Basisgegevens+Uitleg'!$C$7="Ja",4,0)+IF('Basisgegevens+Uitleg'!$C$8="Ja",4,0)+IF('Basisgegevens+Uitleg'!$C$9="Ja",4,0)),C95,"Niet")&amp;(G95&amp;H95&amp;I95&amp;J95&amp;IF('Basisgegevens+Uitleg'!$C$6="Ja",L95&amp;M95&amp;N95&amp;O95,"")&amp;IF('Basisgegevens+Uitleg'!$C$7="Ja",Q95&amp;R95&amp;S95&amp;T95,"")&amp;IF('Basisgegevens+Uitleg'!$C$8="Ja",V95&amp;W95&amp;X95&amp;Y95,"")&amp;IF('Basisgegevens+Uitleg'!$C$9="Ja",AA95&amp;AB95&amp;AC95&amp;AD95,"")),1))=TRUE,"","V ")&amp;IF(ISERROR(SEARCH("M",IF(IF('Basisgegevens+Uitleg'!$C$5="Ja",LEN(G95&amp;H95&amp;I95&amp;J95),0)+IF('Basisgegevens+Uitleg'!$C$6="Ja",LEN(L95&amp;M95&amp;N95&amp;O95),0)+IF('Basisgegevens+Uitleg'!$C$7="Ja",LEN(Q95&amp;R95&amp;S95&amp;T95),0)+IF('Basisgegevens+Uitleg'!$C$8="Ja",LEN(V95&amp;W95&amp;X95&amp;Y95),0)+IF('Basisgegevens+Uitleg'!$C$9="Ja",LEN(AA95&amp;AB95&amp;AC95&amp;AD95),0)&lt;(4+IF('Basisgegevens+Uitleg'!$C$6="Ja",4,0)+IF('Basisgegevens+Uitleg'!$C$7="Ja",4,0)+IF('Basisgegevens+Uitleg'!$C$8="Ja",4,0)+IF('Basisgegevens+Uitleg'!$C$9="Ja",4,0)),C95,"Niet")&amp;(G95&amp;H95&amp;I95&amp;J95&amp;IF('Basisgegevens+Uitleg'!$C$6="Ja",L95&amp;M95&amp;N95&amp;O95,"")&amp;IF('Basisgegevens+Uitleg'!$C$7="Ja",Q95&amp;R95&amp;S95&amp;T95,"")&amp;IF('Basisgegevens+Uitleg'!$C$8="Ja",V95&amp;W95&amp;X95&amp;Y95,"")&amp;IF('Basisgegevens+Uitleg'!$C$9="Ja",AA95&amp;AB95&amp;AC95&amp;AD95,"")),1))=TRUE,"","M ")&amp;IF(ISERROR(SEARCH("A",IF(IF('Basisgegevens+Uitleg'!$C$5="Ja",LEN(G95&amp;H95&amp;I95&amp;J95),0)+IF('Basisgegevens+Uitleg'!$C$6="Ja",LEN(L95&amp;M95&amp;N95&amp;O95),0)+IF('Basisgegevens+Uitleg'!$C$7="Ja",LEN(Q95&amp;R95&amp;S95&amp;T95),0)+IF('Basisgegevens+Uitleg'!$C$8="Ja",LEN(V95&amp;W95&amp;X95&amp;Y95),0)+IF('Basisgegevens+Uitleg'!$C$9="Ja",LEN(AA95&amp;AB95&amp;AC95&amp;AD95),0)&lt;(4+IF('Basisgegevens+Uitleg'!$C$6="Ja",4,0)+IF('Basisgegevens+Uitleg'!$C$7="Ja",4,0)+IF('Basisgegevens+Uitleg'!$C$8="Ja",4,0)+IF('Basisgegevens+Uitleg'!$C$9="Ja",4,0)),C95,"Niet")&amp;(G95&amp;H95&amp;I95&amp;J95&amp;IF('Basisgegevens+Uitleg'!$C$6="Ja",L95&amp;M95&amp;N95&amp;O95,"")&amp;IF('Basisgegevens+Uitleg'!$C$7="Ja",Q95&amp;R95&amp;S95&amp;T95,"")&amp;IF('Basisgegevens+Uitleg'!$C$8="Ja",V95&amp;W95&amp;X95&amp;Y95,"")&amp;IF('Basisgegevens+Uitleg'!$C$9="Ja",AA95&amp;AB95&amp;AC95&amp;AD95,"")),1))=TRUE,"","A")))</f>
        <v>V</v>
      </c>
      <c r="E95" s="110" t="str">
        <f t="shared" si="5"/>
        <v>Dinsdag</v>
      </c>
      <c r="F95" s="138">
        <f>IF(ROW(E95)-5&lt;='Basisgegevens+Uitleg'!$C$2,F94+1,"--")</f>
        <v>45412</v>
      </c>
      <c r="G95" s="86"/>
      <c r="H95" s="82"/>
      <c r="I95" s="82"/>
      <c r="J95" s="87"/>
      <c r="K95" s="9"/>
      <c r="L95" s="86"/>
      <c r="M95" s="82"/>
      <c r="N95" s="82"/>
      <c r="O95" s="87"/>
      <c r="P95" s="9"/>
      <c r="Q95" s="86"/>
      <c r="R95" s="82"/>
      <c r="S95" s="82"/>
      <c r="T95" s="87"/>
      <c r="U95" s="9"/>
      <c r="V95" s="86"/>
      <c r="W95" s="82"/>
      <c r="X95" s="82"/>
      <c r="Y95" s="87"/>
      <c r="Z95" s="9"/>
      <c r="AA95" s="86"/>
      <c r="AB95" s="82"/>
      <c r="AC95" s="82"/>
      <c r="AD95" s="87"/>
      <c r="AE95" s="9"/>
      <c r="AF95" s="108"/>
      <c r="AG95" s="18" t="str">
        <f>IF(ISERROR(VLOOKUP($F95,'Speciale dagen&amp;Activiteiten'!$A$3:$A$100,1,FALSE))=TRUE,"",VLOOKUP($F95,'Speciale dagen&amp;Activiteiten'!$A$3:$B$100,2,FALSE))</f>
        <v/>
      </c>
      <c r="AH95" s="14" t="str">
        <f>IF(ISERROR(VLOOKUP(CONCATENATE(DAY($F95),"-",MONTH($F95)),Verjaardagen!$C$2:$C$101,1,FALSE))=TRUE,"",VLOOKUP(CONCATENATE(DAY($F95),"-",MONTH($F95)),Verjaardagen!$C$2:$E$101,3,FALSE))</f>
        <v/>
      </c>
      <c r="AI95" s="15" t="str">
        <f>IF(ISERROR(VLOOKUP(F95,'School(vakanties)&amp;Activiteiten'!A$4:A$102,1,FALSE)=TRUE),IF(ISERROR(VLOOKUP(F95,'School(vakanties)&amp;Activiteiten'!B$4:B$102,1,FALSE)=TRUE),IF(AJ95&gt;0,AI94,""),VLOOKUP(F95,'School(vakanties)&amp;Activiteiten'!B$4:C$102,2,FALSE)),VLOOKUP(F95,'School(vakanties)&amp;Activiteiten'!A$4:C$102,3,FALSE))</f>
        <v/>
      </c>
      <c r="AJ95" s="16">
        <f>IF(ISERROR(VLOOKUP(F95,'School(vakanties)&amp;Activiteiten'!A$4:A$102,1,FALSE)=TRUE),IF(AND(AJ94&gt;0,AJ94&lt;999),AJ94-1,0),VLOOKUP(F95,'School(vakanties)&amp;Activiteiten'!A$4:D$102,4,FALSE))</f>
        <v>0</v>
      </c>
    </row>
    <row r="96" spans="1:36" x14ac:dyDescent="0.25">
      <c r="A96" s="180" t="str">
        <f t="shared" si="3"/>
        <v>--</v>
      </c>
      <c r="B96" s="110">
        <f t="shared" si="4"/>
        <v>18</v>
      </c>
      <c r="C96" s="179" t="str">
        <f>IF(F96="--","--",IF(ISEVEN(B96)=TRUE,SUBSTITUTE(LEFT(VLOOKUP(E96,'Basisgegevens+Uitleg'!$B$19:$D$25,3,),1),0,"--"),SUBSTITUTE(LEFT(VLOOKUP(E96,'Basisgegevens+Uitleg'!$B$19:$C$25,2,),1),0,"--")))</f>
        <v>V</v>
      </c>
      <c r="D96" s="179" t="str">
        <f>IF(F96="--","--",TRIM(IF(ISERROR(SEARCH("V",IF(IF('Basisgegevens+Uitleg'!$C$5="Ja",LEN(G96&amp;H96&amp;I96&amp;J96),0)+IF('Basisgegevens+Uitleg'!$C$6="Ja",LEN(L96&amp;M96&amp;N96&amp;O96),0)+IF('Basisgegevens+Uitleg'!$C$7="Ja",LEN(Q96&amp;R96&amp;S96&amp;T96),0)+IF('Basisgegevens+Uitleg'!$C$8="Ja",LEN(V96&amp;W96&amp;X96&amp;Y96),0)+IF('Basisgegevens+Uitleg'!$C$9="Ja",LEN(AA96&amp;AB96&amp;AC96&amp;AD96),0)&lt;(4+IF('Basisgegevens+Uitleg'!$C$6="Ja",4,0)+IF('Basisgegevens+Uitleg'!$C$7="Ja",4,0)+IF('Basisgegevens+Uitleg'!$C$8="Ja",4,0)+IF('Basisgegevens+Uitleg'!$C$9="Ja",4,0)),C96,"Niet")&amp;(G96&amp;H96&amp;I96&amp;J96&amp;IF('Basisgegevens+Uitleg'!$C$6="Ja",L96&amp;M96&amp;N96&amp;O96,"")&amp;IF('Basisgegevens+Uitleg'!$C$7="Ja",Q96&amp;R96&amp;S96&amp;T96,"")&amp;IF('Basisgegevens+Uitleg'!$C$8="Ja",V96&amp;W96&amp;X96&amp;Y96,"")&amp;IF('Basisgegevens+Uitleg'!$C$9="Ja",AA96&amp;AB96&amp;AC96&amp;AD96,"")),1))=TRUE,"","V ")&amp;IF(ISERROR(SEARCH("M",IF(IF('Basisgegevens+Uitleg'!$C$5="Ja",LEN(G96&amp;H96&amp;I96&amp;J96),0)+IF('Basisgegevens+Uitleg'!$C$6="Ja",LEN(L96&amp;M96&amp;N96&amp;O96),0)+IF('Basisgegevens+Uitleg'!$C$7="Ja",LEN(Q96&amp;R96&amp;S96&amp;T96),0)+IF('Basisgegevens+Uitleg'!$C$8="Ja",LEN(V96&amp;W96&amp;X96&amp;Y96),0)+IF('Basisgegevens+Uitleg'!$C$9="Ja",LEN(AA96&amp;AB96&amp;AC96&amp;AD96),0)&lt;(4+IF('Basisgegevens+Uitleg'!$C$6="Ja",4,0)+IF('Basisgegevens+Uitleg'!$C$7="Ja",4,0)+IF('Basisgegevens+Uitleg'!$C$8="Ja",4,0)+IF('Basisgegevens+Uitleg'!$C$9="Ja",4,0)),C96,"Niet")&amp;(G96&amp;H96&amp;I96&amp;J96&amp;IF('Basisgegevens+Uitleg'!$C$6="Ja",L96&amp;M96&amp;N96&amp;O96,"")&amp;IF('Basisgegevens+Uitleg'!$C$7="Ja",Q96&amp;R96&amp;S96&amp;T96,"")&amp;IF('Basisgegevens+Uitleg'!$C$8="Ja",V96&amp;W96&amp;X96&amp;Y96,"")&amp;IF('Basisgegevens+Uitleg'!$C$9="Ja",AA96&amp;AB96&amp;AC96&amp;AD96,"")),1))=TRUE,"","M ")&amp;IF(ISERROR(SEARCH("A",IF(IF('Basisgegevens+Uitleg'!$C$5="Ja",LEN(G96&amp;H96&amp;I96&amp;J96),0)+IF('Basisgegevens+Uitleg'!$C$6="Ja",LEN(L96&amp;M96&amp;N96&amp;O96),0)+IF('Basisgegevens+Uitleg'!$C$7="Ja",LEN(Q96&amp;R96&amp;S96&amp;T96),0)+IF('Basisgegevens+Uitleg'!$C$8="Ja",LEN(V96&amp;W96&amp;X96&amp;Y96),0)+IF('Basisgegevens+Uitleg'!$C$9="Ja",LEN(AA96&amp;AB96&amp;AC96&amp;AD96),0)&lt;(4+IF('Basisgegevens+Uitleg'!$C$6="Ja",4,0)+IF('Basisgegevens+Uitleg'!$C$7="Ja",4,0)+IF('Basisgegevens+Uitleg'!$C$8="Ja",4,0)+IF('Basisgegevens+Uitleg'!$C$9="Ja",4,0)),C96,"Niet")&amp;(G96&amp;H96&amp;I96&amp;J96&amp;IF('Basisgegevens+Uitleg'!$C$6="Ja",L96&amp;M96&amp;N96&amp;O96,"")&amp;IF('Basisgegevens+Uitleg'!$C$7="Ja",Q96&amp;R96&amp;S96&amp;T96,"")&amp;IF('Basisgegevens+Uitleg'!$C$8="Ja",V96&amp;W96&amp;X96&amp;Y96,"")&amp;IF('Basisgegevens+Uitleg'!$C$9="Ja",AA96&amp;AB96&amp;AC96&amp;AD96,"")),1))=TRUE,"","A")))</f>
        <v>V</v>
      </c>
      <c r="E96" s="110" t="str">
        <f t="shared" si="5"/>
        <v>Woensdag</v>
      </c>
      <c r="F96" s="138">
        <f>IF(ROW(E96)-5&lt;='Basisgegevens+Uitleg'!$C$2,F95+1,"--")</f>
        <v>45413</v>
      </c>
      <c r="G96" s="86"/>
      <c r="H96" s="82"/>
      <c r="I96" s="82"/>
      <c r="J96" s="87"/>
      <c r="K96" s="9"/>
      <c r="L96" s="86"/>
      <c r="M96" s="82"/>
      <c r="N96" s="82"/>
      <c r="O96" s="87"/>
      <c r="P96" s="9"/>
      <c r="Q96" s="86"/>
      <c r="R96" s="82"/>
      <c r="S96" s="82"/>
      <c r="T96" s="87"/>
      <c r="U96" s="9"/>
      <c r="V96" s="86"/>
      <c r="W96" s="82"/>
      <c r="X96" s="82"/>
      <c r="Y96" s="87"/>
      <c r="Z96" s="9"/>
      <c r="AA96" s="86"/>
      <c r="AB96" s="82"/>
      <c r="AC96" s="82"/>
      <c r="AD96" s="87"/>
      <c r="AE96" s="9"/>
      <c r="AF96" s="108"/>
      <c r="AG96" s="18" t="str">
        <f>IF(ISERROR(VLOOKUP($F96,'Speciale dagen&amp;Activiteiten'!$A$3:$A$100,1,FALSE))=TRUE,"",VLOOKUP($F96,'Speciale dagen&amp;Activiteiten'!$A$3:$B$100,2,FALSE))</f>
        <v/>
      </c>
      <c r="AH96" s="14" t="str">
        <f>IF(ISERROR(VLOOKUP(CONCATENATE(DAY($F96),"-",MONTH($F96)),Verjaardagen!$C$2:$C$101,1,FALSE))=TRUE,"",VLOOKUP(CONCATENATE(DAY($F96),"-",MONTH($F96)),Verjaardagen!$C$2:$E$101,3,FALSE))</f>
        <v/>
      </c>
      <c r="AI96" s="15" t="str">
        <f>IF(ISERROR(VLOOKUP(F96,'School(vakanties)&amp;Activiteiten'!A$4:A$102,1,FALSE)=TRUE),IF(ISERROR(VLOOKUP(F96,'School(vakanties)&amp;Activiteiten'!B$4:B$102,1,FALSE)=TRUE),IF(AJ96&gt;0,AI95,""),VLOOKUP(F96,'School(vakanties)&amp;Activiteiten'!B$4:C$102,2,FALSE)),VLOOKUP(F96,'School(vakanties)&amp;Activiteiten'!A$4:C$102,3,FALSE))</f>
        <v/>
      </c>
      <c r="AJ96" s="16">
        <f>IF(ISERROR(VLOOKUP(F96,'School(vakanties)&amp;Activiteiten'!A$4:A$102,1,FALSE)=TRUE),IF(AND(AJ95&gt;0,AJ95&lt;999),AJ95-1,0),VLOOKUP(F96,'School(vakanties)&amp;Activiteiten'!A$4:D$102,4,FALSE))</f>
        <v>0</v>
      </c>
    </row>
    <row r="97" spans="1:36" x14ac:dyDescent="0.25">
      <c r="A97" s="180" t="str">
        <f t="shared" si="3"/>
        <v>--</v>
      </c>
      <c r="B97" s="110">
        <f t="shared" si="4"/>
        <v>18</v>
      </c>
      <c r="C97" s="179" t="str">
        <f>IF(F97="--","--",IF(ISEVEN(B97)=TRUE,SUBSTITUTE(LEFT(VLOOKUP(E97,'Basisgegevens+Uitleg'!$B$19:$D$25,3,),1),0,"--"),SUBSTITUTE(LEFT(VLOOKUP(E97,'Basisgegevens+Uitleg'!$B$19:$C$25,2,),1),0,"--")))</f>
        <v>V</v>
      </c>
      <c r="D97" s="179" t="str">
        <f>IF(F97="--","--",TRIM(IF(ISERROR(SEARCH("V",IF(IF('Basisgegevens+Uitleg'!$C$5="Ja",LEN(G97&amp;H97&amp;I97&amp;J97),0)+IF('Basisgegevens+Uitleg'!$C$6="Ja",LEN(L97&amp;M97&amp;N97&amp;O97),0)+IF('Basisgegevens+Uitleg'!$C$7="Ja",LEN(Q97&amp;R97&amp;S97&amp;T97),0)+IF('Basisgegevens+Uitleg'!$C$8="Ja",LEN(V97&amp;W97&amp;X97&amp;Y97),0)+IF('Basisgegevens+Uitleg'!$C$9="Ja",LEN(AA97&amp;AB97&amp;AC97&amp;AD97),0)&lt;(4+IF('Basisgegevens+Uitleg'!$C$6="Ja",4,0)+IF('Basisgegevens+Uitleg'!$C$7="Ja",4,0)+IF('Basisgegevens+Uitleg'!$C$8="Ja",4,0)+IF('Basisgegevens+Uitleg'!$C$9="Ja",4,0)),C97,"Niet")&amp;(G97&amp;H97&amp;I97&amp;J97&amp;IF('Basisgegevens+Uitleg'!$C$6="Ja",L97&amp;M97&amp;N97&amp;O97,"")&amp;IF('Basisgegevens+Uitleg'!$C$7="Ja",Q97&amp;R97&amp;S97&amp;T97,"")&amp;IF('Basisgegevens+Uitleg'!$C$8="Ja",V97&amp;W97&amp;X97&amp;Y97,"")&amp;IF('Basisgegevens+Uitleg'!$C$9="Ja",AA97&amp;AB97&amp;AC97&amp;AD97,"")),1))=TRUE,"","V ")&amp;IF(ISERROR(SEARCH("M",IF(IF('Basisgegevens+Uitleg'!$C$5="Ja",LEN(G97&amp;H97&amp;I97&amp;J97),0)+IF('Basisgegevens+Uitleg'!$C$6="Ja",LEN(L97&amp;M97&amp;N97&amp;O97),0)+IF('Basisgegevens+Uitleg'!$C$7="Ja",LEN(Q97&amp;R97&amp;S97&amp;T97),0)+IF('Basisgegevens+Uitleg'!$C$8="Ja",LEN(V97&amp;W97&amp;X97&amp;Y97),0)+IF('Basisgegevens+Uitleg'!$C$9="Ja",LEN(AA97&amp;AB97&amp;AC97&amp;AD97),0)&lt;(4+IF('Basisgegevens+Uitleg'!$C$6="Ja",4,0)+IF('Basisgegevens+Uitleg'!$C$7="Ja",4,0)+IF('Basisgegevens+Uitleg'!$C$8="Ja",4,0)+IF('Basisgegevens+Uitleg'!$C$9="Ja",4,0)),C97,"Niet")&amp;(G97&amp;H97&amp;I97&amp;J97&amp;IF('Basisgegevens+Uitleg'!$C$6="Ja",L97&amp;M97&amp;N97&amp;O97,"")&amp;IF('Basisgegevens+Uitleg'!$C$7="Ja",Q97&amp;R97&amp;S97&amp;T97,"")&amp;IF('Basisgegevens+Uitleg'!$C$8="Ja",V97&amp;W97&amp;X97&amp;Y97,"")&amp;IF('Basisgegevens+Uitleg'!$C$9="Ja",AA97&amp;AB97&amp;AC97&amp;AD97,"")),1))=TRUE,"","M ")&amp;IF(ISERROR(SEARCH("A",IF(IF('Basisgegevens+Uitleg'!$C$5="Ja",LEN(G97&amp;H97&amp;I97&amp;J97),0)+IF('Basisgegevens+Uitleg'!$C$6="Ja",LEN(L97&amp;M97&amp;N97&amp;O97),0)+IF('Basisgegevens+Uitleg'!$C$7="Ja",LEN(Q97&amp;R97&amp;S97&amp;T97),0)+IF('Basisgegevens+Uitleg'!$C$8="Ja",LEN(V97&amp;W97&amp;X97&amp;Y97),0)+IF('Basisgegevens+Uitleg'!$C$9="Ja",LEN(AA97&amp;AB97&amp;AC97&amp;AD97),0)&lt;(4+IF('Basisgegevens+Uitleg'!$C$6="Ja",4,0)+IF('Basisgegevens+Uitleg'!$C$7="Ja",4,0)+IF('Basisgegevens+Uitleg'!$C$8="Ja",4,0)+IF('Basisgegevens+Uitleg'!$C$9="Ja",4,0)),C97,"Niet")&amp;(G97&amp;H97&amp;I97&amp;J97&amp;IF('Basisgegevens+Uitleg'!$C$6="Ja",L97&amp;M97&amp;N97&amp;O97,"")&amp;IF('Basisgegevens+Uitleg'!$C$7="Ja",Q97&amp;R97&amp;S97&amp;T97,"")&amp;IF('Basisgegevens+Uitleg'!$C$8="Ja",V97&amp;W97&amp;X97&amp;Y97,"")&amp;IF('Basisgegevens+Uitleg'!$C$9="Ja",AA97&amp;AB97&amp;AC97&amp;AD97,"")),1))=TRUE,"","A")))</f>
        <v>V</v>
      </c>
      <c r="E97" s="110" t="str">
        <f t="shared" si="5"/>
        <v>Donderdag</v>
      </c>
      <c r="F97" s="138">
        <f>IF(ROW(E97)-5&lt;='Basisgegevens+Uitleg'!$C$2,F96+1,"--")</f>
        <v>45414</v>
      </c>
      <c r="G97" s="86"/>
      <c r="H97" s="82"/>
      <c r="I97" s="82"/>
      <c r="J97" s="87"/>
      <c r="K97" s="9"/>
      <c r="L97" s="86"/>
      <c r="M97" s="82"/>
      <c r="N97" s="82"/>
      <c r="O97" s="87"/>
      <c r="P97" s="9"/>
      <c r="Q97" s="86"/>
      <c r="R97" s="82"/>
      <c r="S97" s="82"/>
      <c r="T97" s="87"/>
      <c r="U97" s="9"/>
      <c r="V97" s="86"/>
      <c r="W97" s="82"/>
      <c r="X97" s="82"/>
      <c r="Y97" s="87"/>
      <c r="Z97" s="9"/>
      <c r="AA97" s="86"/>
      <c r="AB97" s="82"/>
      <c r="AC97" s="82"/>
      <c r="AD97" s="87"/>
      <c r="AE97" s="9"/>
      <c r="AF97" s="108"/>
      <c r="AG97" s="18" t="str">
        <f>IF(ISERROR(VLOOKUP($F97,'Speciale dagen&amp;Activiteiten'!$A$3:$A$100,1,FALSE))=TRUE,"",VLOOKUP($F97,'Speciale dagen&amp;Activiteiten'!$A$3:$B$100,2,FALSE))</f>
        <v/>
      </c>
      <c r="AH97" s="14" t="str">
        <f>IF(ISERROR(VLOOKUP(CONCATENATE(DAY($F97),"-",MONTH($F97)),Verjaardagen!$C$2:$C$101,1,FALSE))=TRUE,"",VLOOKUP(CONCATENATE(DAY($F97),"-",MONTH($F97)),Verjaardagen!$C$2:$E$101,3,FALSE))</f>
        <v/>
      </c>
      <c r="AI97" s="15" t="str">
        <f>IF(ISERROR(VLOOKUP(F97,'School(vakanties)&amp;Activiteiten'!A$4:A$102,1,FALSE)=TRUE),IF(ISERROR(VLOOKUP(F97,'School(vakanties)&amp;Activiteiten'!B$4:B$102,1,FALSE)=TRUE),IF(AJ97&gt;0,AI96,""),VLOOKUP(F97,'School(vakanties)&amp;Activiteiten'!B$4:C$102,2,FALSE)),VLOOKUP(F97,'School(vakanties)&amp;Activiteiten'!A$4:C$102,3,FALSE))</f>
        <v/>
      </c>
      <c r="AJ97" s="16">
        <f>IF(ISERROR(VLOOKUP(F97,'School(vakanties)&amp;Activiteiten'!A$4:A$102,1,FALSE)=TRUE),IF(AND(AJ96&gt;0,AJ96&lt;999),AJ96-1,0),VLOOKUP(F97,'School(vakanties)&amp;Activiteiten'!A$4:D$102,4,FALSE))</f>
        <v>0</v>
      </c>
    </row>
    <row r="98" spans="1:36" x14ac:dyDescent="0.25">
      <c r="A98" s="180" t="str">
        <f t="shared" si="3"/>
        <v>--</v>
      </c>
      <c r="B98" s="110">
        <f t="shared" si="4"/>
        <v>18</v>
      </c>
      <c r="C98" s="179" t="str">
        <f>IF(F98="--","--",IF(ISEVEN(B98)=TRUE,SUBSTITUTE(LEFT(VLOOKUP(E98,'Basisgegevens+Uitleg'!$B$19:$D$25,3,),1),0,"--"),SUBSTITUTE(LEFT(VLOOKUP(E98,'Basisgegevens+Uitleg'!$B$19:$C$25,2,),1),0,"--")))</f>
        <v>V</v>
      </c>
      <c r="D98" s="179" t="str">
        <f>IF(F98="--","--",TRIM(IF(ISERROR(SEARCH("V",IF(IF('Basisgegevens+Uitleg'!$C$5="Ja",LEN(G98&amp;H98&amp;I98&amp;J98),0)+IF('Basisgegevens+Uitleg'!$C$6="Ja",LEN(L98&amp;M98&amp;N98&amp;O98),0)+IF('Basisgegevens+Uitleg'!$C$7="Ja",LEN(Q98&amp;R98&amp;S98&amp;T98),0)+IF('Basisgegevens+Uitleg'!$C$8="Ja",LEN(V98&amp;W98&amp;X98&amp;Y98),0)+IF('Basisgegevens+Uitleg'!$C$9="Ja",LEN(AA98&amp;AB98&amp;AC98&amp;AD98),0)&lt;(4+IF('Basisgegevens+Uitleg'!$C$6="Ja",4,0)+IF('Basisgegevens+Uitleg'!$C$7="Ja",4,0)+IF('Basisgegevens+Uitleg'!$C$8="Ja",4,0)+IF('Basisgegevens+Uitleg'!$C$9="Ja",4,0)),C98,"Niet")&amp;(G98&amp;H98&amp;I98&amp;J98&amp;IF('Basisgegevens+Uitleg'!$C$6="Ja",L98&amp;M98&amp;N98&amp;O98,"")&amp;IF('Basisgegevens+Uitleg'!$C$7="Ja",Q98&amp;R98&amp;S98&amp;T98,"")&amp;IF('Basisgegevens+Uitleg'!$C$8="Ja",V98&amp;W98&amp;X98&amp;Y98,"")&amp;IF('Basisgegevens+Uitleg'!$C$9="Ja",AA98&amp;AB98&amp;AC98&amp;AD98,"")),1))=TRUE,"","V ")&amp;IF(ISERROR(SEARCH("M",IF(IF('Basisgegevens+Uitleg'!$C$5="Ja",LEN(G98&amp;H98&amp;I98&amp;J98),0)+IF('Basisgegevens+Uitleg'!$C$6="Ja",LEN(L98&amp;M98&amp;N98&amp;O98),0)+IF('Basisgegevens+Uitleg'!$C$7="Ja",LEN(Q98&amp;R98&amp;S98&amp;T98),0)+IF('Basisgegevens+Uitleg'!$C$8="Ja",LEN(V98&amp;W98&amp;X98&amp;Y98),0)+IF('Basisgegevens+Uitleg'!$C$9="Ja",LEN(AA98&amp;AB98&amp;AC98&amp;AD98),0)&lt;(4+IF('Basisgegevens+Uitleg'!$C$6="Ja",4,0)+IF('Basisgegevens+Uitleg'!$C$7="Ja",4,0)+IF('Basisgegevens+Uitleg'!$C$8="Ja",4,0)+IF('Basisgegevens+Uitleg'!$C$9="Ja",4,0)),C98,"Niet")&amp;(G98&amp;H98&amp;I98&amp;J98&amp;IF('Basisgegevens+Uitleg'!$C$6="Ja",L98&amp;M98&amp;N98&amp;O98,"")&amp;IF('Basisgegevens+Uitleg'!$C$7="Ja",Q98&amp;R98&amp;S98&amp;T98,"")&amp;IF('Basisgegevens+Uitleg'!$C$8="Ja",V98&amp;W98&amp;X98&amp;Y98,"")&amp;IF('Basisgegevens+Uitleg'!$C$9="Ja",AA98&amp;AB98&amp;AC98&amp;AD98,"")),1))=TRUE,"","M ")&amp;IF(ISERROR(SEARCH("A",IF(IF('Basisgegevens+Uitleg'!$C$5="Ja",LEN(G98&amp;H98&amp;I98&amp;J98),0)+IF('Basisgegevens+Uitleg'!$C$6="Ja",LEN(L98&amp;M98&amp;N98&amp;O98),0)+IF('Basisgegevens+Uitleg'!$C$7="Ja",LEN(Q98&amp;R98&amp;S98&amp;T98),0)+IF('Basisgegevens+Uitleg'!$C$8="Ja",LEN(V98&amp;W98&amp;X98&amp;Y98),0)+IF('Basisgegevens+Uitleg'!$C$9="Ja",LEN(AA98&amp;AB98&amp;AC98&amp;AD98),0)&lt;(4+IF('Basisgegevens+Uitleg'!$C$6="Ja",4,0)+IF('Basisgegevens+Uitleg'!$C$7="Ja",4,0)+IF('Basisgegevens+Uitleg'!$C$8="Ja",4,0)+IF('Basisgegevens+Uitleg'!$C$9="Ja",4,0)),C98,"Niet")&amp;(G98&amp;H98&amp;I98&amp;J98&amp;IF('Basisgegevens+Uitleg'!$C$6="Ja",L98&amp;M98&amp;N98&amp;O98,"")&amp;IF('Basisgegevens+Uitleg'!$C$7="Ja",Q98&amp;R98&amp;S98&amp;T98,"")&amp;IF('Basisgegevens+Uitleg'!$C$8="Ja",V98&amp;W98&amp;X98&amp;Y98,"")&amp;IF('Basisgegevens+Uitleg'!$C$9="Ja",AA98&amp;AB98&amp;AC98&amp;AD98,"")),1))=TRUE,"","A")))</f>
        <v>V</v>
      </c>
      <c r="E98" s="110" t="str">
        <f t="shared" si="5"/>
        <v>Vrijdag</v>
      </c>
      <c r="F98" s="138">
        <f>IF(ROW(E98)-5&lt;='Basisgegevens+Uitleg'!$C$2,F97+1,"--")</f>
        <v>45415</v>
      </c>
      <c r="G98" s="86"/>
      <c r="H98" s="82"/>
      <c r="I98" s="82"/>
      <c r="J98" s="87"/>
      <c r="K98" s="9"/>
      <c r="L98" s="86"/>
      <c r="M98" s="82"/>
      <c r="N98" s="82"/>
      <c r="O98" s="87"/>
      <c r="P98" s="9"/>
      <c r="Q98" s="86"/>
      <c r="R98" s="82"/>
      <c r="S98" s="82"/>
      <c r="T98" s="87"/>
      <c r="U98" s="9"/>
      <c r="V98" s="86"/>
      <c r="W98" s="82"/>
      <c r="X98" s="82"/>
      <c r="Y98" s="87"/>
      <c r="Z98" s="9"/>
      <c r="AA98" s="86"/>
      <c r="AB98" s="82"/>
      <c r="AC98" s="82"/>
      <c r="AD98" s="87"/>
      <c r="AE98" s="9"/>
      <c r="AF98" s="108"/>
      <c r="AG98" s="18" t="str">
        <f>IF(ISERROR(VLOOKUP($F98,'Speciale dagen&amp;Activiteiten'!$A$3:$A$100,1,FALSE))=TRUE,"",VLOOKUP($F98,'Speciale dagen&amp;Activiteiten'!$A$3:$B$100,2,FALSE))</f>
        <v/>
      </c>
      <c r="AH98" s="14" t="str">
        <f>IF(ISERROR(VLOOKUP(CONCATENATE(DAY($F98),"-",MONTH($F98)),Verjaardagen!$C$2:$C$101,1,FALSE))=TRUE,"",VLOOKUP(CONCATENATE(DAY($F98),"-",MONTH($F98)),Verjaardagen!$C$2:$E$101,3,FALSE))</f>
        <v/>
      </c>
      <c r="AI98" s="15" t="str">
        <f>IF(ISERROR(VLOOKUP(F98,'School(vakanties)&amp;Activiteiten'!A$4:A$102,1,FALSE)=TRUE),IF(ISERROR(VLOOKUP(F98,'School(vakanties)&amp;Activiteiten'!B$4:B$102,1,FALSE)=TRUE),IF(AJ98&gt;0,AI97,""),VLOOKUP(F98,'School(vakanties)&amp;Activiteiten'!B$4:C$102,2,FALSE)),VLOOKUP(F98,'School(vakanties)&amp;Activiteiten'!A$4:C$102,3,FALSE))</f>
        <v/>
      </c>
      <c r="AJ98" s="16">
        <f>IF(ISERROR(VLOOKUP(F98,'School(vakanties)&amp;Activiteiten'!A$4:A$102,1,FALSE)=TRUE),IF(AND(AJ97&gt;0,AJ97&lt;999),AJ97-1,0),VLOOKUP(F98,'School(vakanties)&amp;Activiteiten'!A$4:D$102,4,FALSE))</f>
        <v>0</v>
      </c>
    </row>
    <row r="99" spans="1:36" x14ac:dyDescent="0.25">
      <c r="A99" s="180" t="str">
        <f t="shared" si="3"/>
        <v>Dodenherdenking</v>
      </c>
      <c r="B99" s="110">
        <f t="shared" si="4"/>
        <v>18</v>
      </c>
      <c r="C99" s="179" t="str">
        <f>IF(F99="--","--",IF(ISEVEN(B99)=TRUE,SUBSTITUTE(LEFT(VLOOKUP(E99,'Basisgegevens+Uitleg'!$B$19:$D$25,3,),1),0,"--"),SUBSTITUTE(LEFT(VLOOKUP(E99,'Basisgegevens+Uitleg'!$B$19:$C$25,2,),1),0,"--")))</f>
        <v>M</v>
      </c>
      <c r="D99" s="179" t="str">
        <f>IF(F99="--","--",TRIM(IF(ISERROR(SEARCH("V",IF(IF('Basisgegevens+Uitleg'!$C$5="Ja",LEN(G99&amp;H99&amp;I99&amp;J99),0)+IF('Basisgegevens+Uitleg'!$C$6="Ja",LEN(L99&amp;M99&amp;N99&amp;O99),0)+IF('Basisgegevens+Uitleg'!$C$7="Ja",LEN(Q99&amp;R99&amp;S99&amp;T99),0)+IF('Basisgegevens+Uitleg'!$C$8="Ja",LEN(V99&amp;W99&amp;X99&amp;Y99),0)+IF('Basisgegevens+Uitleg'!$C$9="Ja",LEN(AA99&amp;AB99&amp;AC99&amp;AD99),0)&lt;(4+IF('Basisgegevens+Uitleg'!$C$6="Ja",4,0)+IF('Basisgegevens+Uitleg'!$C$7="Ja",4,0)+IF('Basisgegevens+Uitleg'!$C$8="Ja",4,0)+IF('Basisgegevens+Uitleg'!$C$9="Ja",4,0)),C99,"Niet")&amp;(G99&amp;H99&amp;I99&amp;J99&amp;IF('Basisgegevens+Uitleg'!$C$6="Ja",L99&amp;M99&amp;N99&amp;O99,"")&amp;IF('Basisgegevens+Uitleg'!$C$7="Ja",Q99&amp;R99&amp;S99&amp;T99,"")&amp;IF('Basisgegevens+Uitleg'!$C$8="Ja",V99&amp;W99&amp;X99&amp;Y99,"")&amp;IF('Basisgegevens+Uitleg'!$C$9="Ja",AA99&amp;AB99&amp;AC99&amp;AD99,"")),1))=TRUE,"","V ")&amp;IF(ISERROR(SEARCH("M",IF(IF('Basisgegevens+Uitleg'!$C$5="Ja",LEN(G99&amp;H99&amp;I99&amp;J99),0)+IF('Basisgegevens+Uitleg'!$C$6="Ja",LEN(L99&amp;M99&amp;N99&amp;O99),0)+IF('Basisgegevens+Uitleg'!$C$7="Ja",LEN(Q99&amp;R99&amp;S99&amp;T99),0)+IF('Basisgegevens+Uitleg'!$C$8="Ja",LEN(V99&amp;W99&amp;X99&amp;Y99),0)+IF('Basisgegevens+Uitleg'!$C$9="Ja",LEN(AA99&amp;AB99&amp;AC99&amp;AD99),0)&lt;(4+IF('Basisgegevens+Uitleg'!$C$6="Ja",4,0)+IF('Basisgegevens+Uitleg'!$C$7="Ja",4,0)+IF('Basisgegevens+Uitleg'!$C$8="Ja",4,0)+IF('Basisgegevens+Uitleg'!$C$9="Ja",4,0)),C99,"Niet")&amp;(G99&amp;H99&amp;I99&amp;J99&amp;IF('Basisgegevens+Uitleg'!$C$6="Ja",L99&amp;M99&amp;N99&amp;O99,"")&amp;IF('Basisgegevens+Uitleg'!$C$7="Ja",Q99&amp;R99&amp;S99&amp;T99,"")&amp;IF('Basisgegevens+Uitleg'!$C$8="Ja",V99&amp;W99&amp;X99&amp;Y99,"")&amp;IF('Basisgegevens+Uitleg'!$C$9="Ja",AA99&amp;AB99&amp;AC99&amp;AD99,"")),1))=TRUE,"","M ")&amp;IF(ISERROR(SEARCH("A",IF(IF('Basisgegevens+Uitleg'!$C$5="Ja",LEN(G99&amp;H99&amp;I99&amp;J99),0)+IF('Basisgegevens+Uitleg'!$C$6="Ja",LEN(L99&amp;M99&amp;N99&amp;O99),0)+IF('Basisgegevens+Uitleg'!$C$7="Ja",LEN(Q99&amp;R99&amp;S99&amp;T99),0)+IF('Basisgegevens+Uitleg'!$C$8="Ja",LEN(V99&amp;W99&amp;X99&amp;Y99),0)+IF('Basisgegevens+Uitleg'!$C$9="Ja",LEN(AA99&amp;AB99&amp;AC99&amp;AD99),0)&lt;(4+IF('Basisgegevens+Uitleg'!$C$6="Ja",4,0)+IF('Basisgegevens+Uitleg'!$C$7="Ja",4,0)+IF('Basisgegevens+Uitleg'!$C$8="Ja",4,0)+IF('Basisgegevens+Uitleg'!$C$9="Ja",4,0)),C99,"Niet")&amp;(G99&amp;H99&amp;I99&amp;J99&amp;IF('Basisgegevens+Uitleg'!$C$6="Ja",L99&amp;M99&amp;N99&amp;O99,"")&amp;IF('Basisgegevens+Uitleg'!$C$7="Ja",Q99&amp;R99&amp;S99&amp;T99,"")&amp;IF('Basisgegevens+Uitleg'!$C$8="Ja",V99&amp;W99&amp;X99&amp;Y99,"")&amp;IF('Basisgegevens+Uitleg'!$C$9="Ja",AA99&amp;AB99&amp;AC99&amp;AD99,"")),1))=TRUE,"","A")))</f>
        <v>M</v>
      </c>
      <c r="E99" s="110" t="str">
        <f t="shared" si="5"/>
        <v>Zaterdag</v>
      </c>
      <c r="F99" s="138">
        <f>IF(ROW(E99)-5&lt;='Basisgegevens+Uitleg'!$C$2,F98+1,"--")</f>
        <v>45416</v>
      </c>
      <c r="G99" s="86"/>
      <c r="H99" s="82"/>
      <c r="I99" s="82"/>
      <c r="J99" s="87"/>
      <c r="K99" s="9"/>
      <c r="L99" s="86"/>
      <c r="M99" s="82"/>
      <c r="N99" s="82"/>
      <c r="O99" s="87"/>
      <c r="P99" s="9"/>
      <c r="Q99" s="86"/>
      <c r="R99" s="82"/>
      <c r="S99" s="82"/>
      <c r="T99" s="87"/>
      <c r="U99" s="9"/>
      <c r="V99" s="86"/>
      <c r="W99" s="82"/>
      <c r="X99" s="82"/>
      <c r="Y99" s="87"/>
      <c r="Z99" s="9"/>
      <c r="AA99" s="86"/>
      <c r="AB99" s="82"/>
      <c r="AC99" s="82"/>
      <c r="AD99" s="87"/>
      <c r="AE99" s="9"/>
      <c r="AF99" s="108"/>
      <c r="AG99" s="18" t="str">
        <f>IF(ISERROR(VLOOKUP($F99,'Speciale dagen&amp;Activiteiten'!$A$3:$A$100,1,FALSE))=TRUE,"",VLOOKUP($F99,'Speciale dagen&amp;Activiteiten'!$A$3:$B$100,2,FALSE))</f>
        <v>Dodenherdenking</v>
      </c>
      <c r="AH99" s="14" t="str">
        <f>IF(ISERROR(VLOOKUP(CONCATENATE(DAY($F99),"-",MONTH($F99)),Verjaardagen!$C$2:$C$101,1,FALSE))=TRUE,"",VLOOKUP(CONCATENATE(DAY($F99),"-",MONTH($F99)),Verjaardagen!$C$2:$E$101,3,FALSE))</f>
        <v/>
      </c>
      <c r="AI99" s="15" t="str">
        <f>IF(ISERROR(VLOOKUP(F99,'School(vakanties)&amp;Activiteiten'!A$4:A$102,1,FALSE)=TRUE),IF(ISERROR(VLOOKUP(F99,'School(vakanties)&amp;Activiteiten'!B$4:B$102,1,FALSE)=TRUE),IF(AJ99&gt;0,AI98,""),VLOOKUP(F99,'School(vakanties)&amp;Activiteiten'!B$4:C$102,2,FALSE)),VLOOKUP(F99,'School(vakanties)&amp;Activiteiten'!A$4:C$102,3,FALSE))</f>
        <v/>
      </c>
      <c r="AJ99" s="16">
        <f>IF(ISERROR(VLOOKUP(F99,'School(vakanties)&amp;Activiteiten'!A$4:A$102,1,FALSE)=TRUE),IF(AND(AJ98&gt;0,AJ98&lt;999),AJ98-1,0),VLOOKUP(F99,'School(vakanties)&amp;Activiteiten'!A$4:D$102,4,FALSE))</f>
        <v>0</v>
      </c>
    </row>
    <row r="100" spans="1:36" x14ac:dyDescent="0.25">
      <c r="A100" s="180" t="str">
        <f t="shared" si="3"/>
        <v>Bevrijdingsdag</v>
      </c>
      <c r="B100" s="110">
        <f t="shared" si="4"/>
        <v>18</v>
      </c>
      <c r="C100" s="179" t="str">
        <f>IF(F100="--","--",IF(ISEVEN(B100)=TRUE,SUBSTITUTE(LEFT(VLOOKUP(E100,'Basisgegevens+Uitleg'!$B$19:$D$25,3,),1),0,"--"),SUBSTITUTE(LEFT(VLOOKUP(E100,'Basisgegevens+Uitleg'!$B$19:$C$25,2,),1),0,"--")))</f>
        <v>A</v>
      </c>
      <c r="D100" s="179" t="str">
        <f>IF(F100="--","--",TRIM(IF(ISERROR(SEARCH("V",IF(IF('Basisgegevens+Uitleg'!$C$5="Ja",LEN(G100&amp;H100&amp;I100&amp;J100),0)+IF('Basisgegevens+Uitleg'!$C$6="Ja",LEN(L100&amp;M100&amp;N100&amp;O100),0)+IF('Basisgegevens+Uitleg'!$C$7="Ja",LEN(Q100&amp;R100&amp;S100&amp;T100),0)+IF('Basisgegevens+Uitleg'!$C$8="Ja",LEN(V100&amp;W100&amp;X100&amp;Y100),0)+IF('Basisgegevens+Uitleg'!$C$9="Ja",LEN(AA100&amp;AB100&amp;AC100&amp;AD100),0)&lt;(4+IF('Basisgegevens+Uitleg'!$C$6="Ja",4,0)+IF('Basisgegevens+Uitleg'!$C$7="Ja",4,0)+IF('Basisgegevens+Uitleg'!$C$8="Ja",4,0)+IF('Basisgegevens+Uitleg'!$C$9="Ja",4,0)),C100,"Niet")&amp;(G100&amp;H100&amp;I100&amp;J100&amp;IF('Basisgegevens+Uitleg'!$C$6="Ja",L100&amp;M100&amp;N100&amp;O100,"")&amp;IF('Basisgegevens+Uitleg'!$C$7="Ja",Q100&amp;R100&amp;S100&amp;T100,"")&amp;IF('Basisgegevens+Uitleg'!$C$8="Ja",V100&amp;W100&amp;X100&amp;Y100,"")&amp;IF('Basisgegevens+Uitleg'!$C$9="Ja",AA100&amp;AB100&amp;AC100&amp;AD100,"")),1))=TRUE,"","V ")&amp;IF(ISERROR(SEARCH("M",IF(IF('Basisgegevens+Uitleg'!$C$5="Ja",LEN(G100&amp;H100&amp;I100&amp;J100),0)+IF('Basisgegevens+Uitleg'!$C$6="Ja",LEN(L100&amp;M100&amp;N100&amp;O100),0)+IF('Basisgegevens+Uitleg'!$C$7="Ja",LEN(Q100&amp;R100&amp;S100&amp;T100),0)+IF('Basisgegevens+Uitleg'!$C$8="Ja",LEN(V100&amp;W100&amp;X100&amp;Y100),0)+IF('Basisgegevens+Uitleg'!$C$9="Ja",LEN(AA100&amp;AB100&amp;AC100&amp;AD100),0)&lt;(4+IF('Basisgegevens+Uitleg'!$C$6="Ja",4,0)+IF('Basisgegevens+Uitleg'!$C$7="Ja",4,0)+IF('Basisgegevens+Uitleg'!$C$8="Ja",4,0)+IF('Basisgegevens+Uitleg'!$C$9="Ja",4,0)),C100,"Niet")&amp;(G100&amp;H100&amp;I100&amp;J100&amp;IF('Basisgegevens+Uitleg'!$C$6="Ja",L100&amp;M100&amp;N100&amp;O100,"")&amp;IF('Basisgegevens+Uitleg'!$C$7="Ja",Q100&amp;R100&amp;S100&amp;T100,"")&amp;IF('Basisgegevens+Uitleg'!$C$8="Ja",V100&amp;W100&amp;X100&amp;Y100,"")&amp;IF('Basisgegevens+Uitleg'!$C$9="Ja",AA100&amp;AB100&amp;AC100&amp;AD100,"")),1))=TRUE,"","M ")&amp;IF(ISERROR(SEARCH("A",IF(IF('Basisgegevens+Uitleg'!$C$5="Ja",LEN(G100&amp;H100&amp;I100&amp;J100),0)+IF('Basisgegevens+Uitleg'!$C$6="Ja",LEN(L100&amp;M100&amp;N100&amp;O100),0)+IF('Basisgegevens+Uitleg'!$C$7="Ja",LEN(Q100&amp;R100&amp;S100&amp;T100),0)+IF('Basisgegevens+Uitleg'!$C$8="Ja",LEN(V100&amp;W100&amp;X100&amp;Y100),0)+IF('Basisgegevens+Uitleg'!$C$9="Ja",LEN(AA100&amp;AB100&amp;AC100&amp;AD100),0)&lt;(4+IF('Basisgegevens+Uitleg'!$C$6="Ja",4,0)+IF('Basisgegevens+Uitleg'!$C$7="Ja",4,0)+IF('Basisgegevens+Uitleg'!$C$8="Ja",4,0)+IF('Basisgegevens+Uitleg'!$C$9="Ja",4,0)),C100,"Niet")&amp;(G100&amp;H100&amp;I100&amp;J100&amp;IF('Basisgegevens+Uitleg'!$C$6="Ja",L100&amp;M100&amp;N100&amp;O100,"")&amp;IF('Basisgegevens+Uitleg'!$C$7="Ja",Q100&amp;R100&amp;S100&amp;T100,"")&amp;IF('Basisgegevens+Uitleg'!$C$8="Ja",V100&amp;W100&amp;X100&amp;Y100,"")&amp;IF('Basisgegevens+Uitleg'!$C$9="Ja",AA100&amp;AB100&amp;AC100&amp;AD100,"")),1))=TRUE,"","A")))</f>
        <v>A</v>
      </c>
      <c r="E100" s="110" t="str">
        <f t="shared" si="5"/>
        <v>Zondag</v>
      </c>
      <c r="F100" s="138">
        <f>IF(ROW(E100)-5&lt;='Basisgegevens+Uitleg'!$C$2,F99+1,"--")</f>
        <v>45417</v>
      </c>
      <c r="G100" s="86"/>
      <c r="H100" s="82"/>
      <c r="I100" s="82"/>
      <c r="J100" s="87"/>
      <c r="K100" s="9"/>
      <c r="L100" s="86"/>
      <c r="M100" s="82"/>
      <c r="N100" s="82"/>
      <c r="O100" s="87"/>
      <c r="P100" s="9"/>
      <c r="Q100" s="86"/>
      <c r="R100" s="82"/>
      <c r="S100" s="82"/>
      <c r="T100" s="87"/>
      <c r="U100" s="9"/>
      <c r="V100" s="86"/>
      <c r="W100" s="82"/>
      <c r="X100" s="82"/>
      <c r="Y100" s="87"/>
      <c r="Z100" s="9"/>
      <c r="AA100" s="86"/>
      <c r="AB100" s="82"/>
      <c r="AC100" s="82"/>
      <c r="AD100" s="87"/>
      <c r="AE100" s="9"/>
      <c r="AF100" s="108"/>
      <c r="AG100" s="18" t="str">
        <f>IF(ISERROR(VLOOKUP($F100,'Speciale dagen&amp;Activiteiten'!$A$3:$A$100,1,FALSE))=TRUE,"",VLOOKUP($F100,'Speciale dagen&amp;Activiteiten'!$A$3:$B$100,2,FALSE))</f>
        <v>Bevrijdingsdag</v>
      </c>
      <c r="AH100" s="14" t="str">
        <f>IF(ISERROR(VLOOKUP(CONCATENATE(DAY($F100),"-",MONTH($F100)),Verjaardagen!$C$2:$C$101,1,FALSE))=TRUE,"",VLOOKUP(CONCATENATE(DAY($F100),"-",MONTH($F100)),Verjaardagen!$C$2:$E$101,3,FALSE))</f>
        <v/>
      </c>
      <c r="AI100" s="15" t="str">
        <f>IF(ISERROR(VLOOKUP(F100,'School(vakanties)&amp;Activiteiten'!A$4:A$102,1,FALSE)=TRUE),IF(ISERROR(VLOOKUP(F100,'School(vakanties)&amp;Activiteiten'!B$4:B$102,1,FALSE)=TRUE),IF(AJ100&gt;0,AI99,""),VLOOKUP(F100,'School(vakanties)&amp;Activiteiten'!B$4:C$102,2,FALSE)),VLOOKUP(F100,'School(vakanties)&amp;Activiteiten'!A$4:C$102,3,FALSE))</f>
        <v/>
      </c>
      <c r="AJ100" s="16">
        <f>IF(ISERROR(VLOOKUP(F100,'School(vakanties)&amp;Activiteiten'!A$4:A$102,1,FALSE)=TRUE),IF(AND(AJ99&gt;0,AJ99&lt;999),AJ99-1,0),VLOOKUP(F100,'School(vakanties)&amp;Activiteiten'!A$4:D$102,4,FALSE))</f>
        <v>0</v>
      </c>
    </row>
    <row r="101" spans="1:36" x14ac:dyDescent="0.25">
      <c r="A101" s="180" t="str">
        <f t="shared" si="3"/>
        <v>--</v>
      </c>
      <c r="B101" s="110">
        <f t="shared" si="4"/>
        <v>19</v>
      </c>
      <c r="C101" s="179" t="str">
        <f>IF(F101="--","--",IF(ISEVEN(B101)=TRUE,SUBSTITUTE(LEFT(VLOOKUP(E101,'Basisgegevens+Uitleg'!$B$19:$D$25,3,),1),0,"--"),SUBSTITUTE(LEFT(VLOOKUP(E101,'Basisgegevens+Uitleg'!$B$19:$C$25,2,),1),0,"--")))</f>
        <v>V</v>
      </c>
      <c r="D101" s="179" t="str">
        <f>IF(F101="--","--",TRIM(IF(ISERROR(SEARCH("V",IF(IF('Basisgegevens+Uitleg'!$C$5="Ja",LEN(G101&amp;H101&amp;I101&amp;J101),0)+IF('Basisgegevens+Uitleg'!$C$6="Ja",LEN(L101&amp;M101&amp;N101&amp;O101),0)+IF('Basisgegevens+Uitleg'!$C$7="Ja",LEN(Q101&amp;R101&amp;S101&amp;T101),0)+IF('Basisgegevens+Uitleg'!$C$8="Ja",LEN(V101&amp;W101&amp;X101&amp;Y101),0)+IF('Basisgegevens+Uitleg'!$C$9="Ja",LEN(AA101&amp;AB101&amp;AC101&amp;AD101),0)&lt;(4+IF('Basisgegevens+Uitleg'!$C$6="Ja",4,0)+IF('Basisgegevens+Uitleg'!$C$7="Ja",4,0)+IF('Basisgegevens+Uitleg'!$C$8="Ja",4,0)+IF('Basisgegevens+Uitleg'!$C$9="Ja",4,0)),C101,"Niet")&amp;(G101&amp;H101&amp;I101&amp;J101&amp;IF('Basisgegevens+Uitleg'!$C$6="Ja",L101&amp;M101&amp;N101&amp;O101,"")&amp;IF('Basisgegevens+Uitleg'!$C$7="Ja",Q101&amp;R101&amp;S101&amp;T101,"")&amp;IF('Basisgegevens+Uitleg'!$C$8="Ja",V101&amp;W101&amp;X101&amp;Y101,"")&amp;IF('Basisgegevens+Uitleg'!$C$9="Ja",AA101&amp;AB101&amp;AC101&amp;AD101,"")),1))=TRUE,"","V ")&amp;IF(ISERROR(SEARCH("M",IF(IF('Basisgegevens+Uitleg'!$C$5="Ja",LEN(G101&amp;H101&amp;I101&amp;J101),0)+IF('Basisgegevens+Uitleg'!$C$6="Ja",LEN(L101&amp;M101&amp;N101&amp;O101),0)+IF('Basisgegevens+Uitleg'!$C$7="Ja",LEN(Q101&amp;R101&amp;S101&amp;T101),0)+IF('Basisgegevens+Uitleg'!$C$8="Ja",LEN(V101&amp;W101&amp;X101&amp;Y101),0)+IF('Basisgegevens+Uitleg'!$C$9="Ja",LEN(AA101&amp;AB101&amp;AC101&amp;AD101),0)&lt;(4+IF('Basisgegevens+Uitleg'!$C$6="Ja",4,0)+IF('Basisgegevens+Uitleg'!$C$7="Ja",4,0)+IF('Basisgegevens+Uitleg'!$C$8="Ja",4,0)+IF('Basisgegevens+Uitleg'!$C$9="Ja",4,0)),C101,"Niet")&amp;(G101&amp;H101&amp;I101&amp;J101&amp;IF('Basisgegevens+Uitleg'!$C$6="Ja",L101&amp;M101&amp;N101&amp;O101,"")&amp;IF('Basisgegevens+Uitleg'!$C$7="Ja",Q101&amp;R101&amp;S101&amp;T101,"")&amp;IF('Basisgegevens+Uitleg'!$C$8="Ja",V101&amp;W101&amp;X101&amp;Y101,"")&amp;IF('Basisgegevens+Uitleg'!$C$9="Ja",AA101&amp;AB101&amp;AC101&amp;AD101,"")),1))=TRUE,"","M ")&amp;IF(ISERROR(SEARCH("A",IF(IF('Basisgegevens+Uitleg'!$C$5="Ja",LEN(G101&amp;H101&amp;I101&amp;J101),0)+IF('Basisgegevens+Uitleg'!$C$6="Ja",LEN(L101&amp;M101&amp;N101&amp;O101),0)+IF('Basisgegevens+Uitleg'!$C$7="Ja",LEN(Q101&amp;R101&amp;S101&amp;T101),0)+IF('Basisgegevens+Uitleg'!$C$8="Ja",LEN(V101&amp;W101&amp;X101&amp;Y101),0)+IF('Basisgegevens+Uitleg'!$C$9="Ja",LEN(AA101&amp;AB101&amp;AC101&amp;AD101),0)&lt;(4+IF('Basisgegevens+Uitleg'!$C$6="Ja",4,0)+IF('Basisgegevens+Uitleg'!$C$7="Ja",4,0)+IF('Basisgegevens+Uitleg'!$C$8="Ja",4,0)+IF('Basisgegevens+Uitleg'!$C$9="Ja",4,0)),C101,"Niet")&amp;(G101&amp;H101&amp;I101&amp;J101&amp;IF('Basisgegevens+Uitleg'!$C$6="Ja",L101&amp;M101&amp;N101&amp;O101,"")&amp;IF('Basisgegevens+Uitleg'!$C$7="Ja",Q101&amp;R101&amp;S101&amp;T101,"")&amp;IF('Basisgegevens+Uitleg'!$C$8="Ja",V101&amp;W101&amp;X101&amp;Y101,"")&amp;IF('Basisgegevens+Uitleg'!$C$9="Ja",AA101&amp;AB101&amp;AC101&amp;AD101,"")),1))=TRUE,"","A")))</f>
        <v>V</v>
      </c>
      <c r="E101" s="110" t="str">
        <f t="shared" si="5"/>
        <v>Maandag</v>
      </c>
      <c r="F101" s="138">
        <f>IF(ROW(E101)-5&lt;='Basisgegevens+Uitleg'!$C$2,F100+1,"--")</f>
        <v>45418</v>
      </c>
      <c r="G101" s="86"/>
      <c r="H101" s="82"/>
      <c r="I101" s="82"/>
      <c r="J101" s="87"/>
      <c r="K101" s="9"/>
      <c r="L101" s="86"/>
      <c r="M101" s="82"/>
      <c r="N101" s="82"/>
      <c r="O101" s="87"/>
      <c r="P101" s="9"/>
      <c r="Q101" s="86"/>
      <c r="R101" s="82"/>
      <c r="S101" s="82"/>
      <c r="T101" s="87"/>
      <c r="U101" s="9"/>
      <c r="V101" s="86"/>
      <c r="W101" s="82"/>
      <c r="X101" s="82"/>
      <c r="Y101" s="87"/>
      <c r="Z101" s="9"/>
      <c r="AA101" s="86"/>
      <c r="AB101" s="82"/>
      <c r="AC101" s="82"/>
      <c r="AD101" s="87"/>
      <c r="AE101" s="9"/>
      <c r="AF101" s="108"/>
      <c r="AG101" s="18" t="str">
        <f>IF(ISERROR(VLOOKUP($F101,'Speciale dagen&amp;Activiteiten'!$A$3:$A$100,1,FALSE))=TRUE,"",VLOOKUP($F101,'Speciale dagen&amp;Activiteiten'!$A$3:$B$100,2,FALSE))</f>
        <v/>
      </c>
      <c r="AH101" s="14" t="str">
        <f>IF(ISERROR(VLOOKUP(CONCATENATE(DAY($F101),"-",MONTH($F101)),Verjaardagen!$C$2:$C$101,1,FALSE))=TRUE,"",VLOOKUP(CONCATENATE(DAY($F101),"-",MONTH($F101)),Verjaardagen!$C$2:$E$101,3,FALSE))</f>
        <v/>
      </c>
      <c r="AI101" s="15" t="str">
        <f>IF(ISERROR(VLOOKUP(F101,'School(vakanties)&amp;Activiteiten'!A$4:A$102,1,FALSE)=TRUE),IF(ISERROR(VLOOKUP(F101,'School(vakanties)&amp;Activiteiten'!B$4:B$102,1,FALSE)=TRUE),IF(AJ101&gt;0,AI100,""),VLOOKUP(F101,'School(vakanties)&amp;Activiteiten'!B$4:C$102,2,FALSE)),VLOOKUP(F101,'School(vakanties)&amp;Activiteiten'!A$4:C$102,3,FALSE))</f>
        <v/>
      </c>
      <c r="AJ101" s="16">
        <f>IF(ISERROR(VLOOKUP(F101,'School(vakanties)&amp;Activiteiten'!A$4:A$102,1,FALSE)=TRUE),IF(AND(AJ100&gt;0,AJ100&lt;999),AJ100-1,0),VLOOKUP(F101,'School(vakanties)&amp;Activiteiten'!A$4:D$102,4,FALSE))</f>
        <v>0</v>
      </c>
    </row>
    <row r="102" spans="1:36" x14ac:dyDescent="0.25">
      <c r="A102" s="180" t="str">
        <f t="shared" si="3"/>
        <v>--</v>
      </c>
      <c r="B102" s="110">
        <f t="shared" si="4"/>
        <v>19</v>
      </c>
      <c r="C102" s="179" t="str">
        <f>IF(F102="--","--",IF(ISEVEN(B102)=TRUE,SUBSTITUTE(LEFT(VLOOKUP(E102,'Basisgegevens+Uitleg'!$B$19:$D$25,3,),1),0,"--"),SUBSTITUTE(LEFT(VLOOKUP(E102,'Basisgegevens+Uitleg'!$B$19:$C$25,2,),1),0,"--")))</f>
        <v>M</v>
      </c>
      <c r="D102" s="179" t="str">
        <f>IF(F102="--","--",TRIM(IF(ISERROR(SEARCH("V",IF(IF('Basisgegevens+Uitleg'!$C$5="Ja",LEN(G102&amp;H102&amp;I102&amp;J102),0)+IF('Basisgegevens+Uitleg'!$C$6="Ja",LEN(L102&amp;M102&amp;N102&amp;O102),0)+IF('Basisgegevens+Uitleg'!$C$7="Ja",LEN(Q102&amp;R102&amp;S102&amp;T102),0)+IF('Basisgegevens+Uitleg'!$C$8="Ja",LEN(V102&amp;W102&amp;X102&amp;Y102),0)+IF('Basisgegevens+Uitleg'!$C$9="Ja",LEN(AA102&amp;AB102&amp;AC102&amp;AD102),0)&lt;(4+IF('Basisgegevens+Uitleg'!$C$6="Ja",4,0)+IF('Basisgegevens+Uitleg'!$C$7="Ja",4,0)+IF('Basisgegevens+Uitleg'!$C$8="Ja",4,0)+IF('Basisgegevens+Uitleg'!$C$9="Ja",4,0)),C102,"Niet")&amp;(G102&amp;H102&amp;I102&amp;J102&amp;IF('Basisgegevens+Uitleg'!$C$6="Ja",L102&amp;M102&amp;N102&amp;O102,"")&amp;IF('Basisgegevens+Uitleg'!$C$7="Ja",Q102&amp;R102&amp;S102&amp;T102,"")&amp;IF('Basisgegevens+Uitleg'!$C$8="Ja",V102&amp;W102&amp;X102&amp;Y102,"")&amp;IF('Basisgegevens+Uitleg'!$C$9="Ja",AA102&amp;AB102&amp;AC102&amp;AD102,"")),1))=TRUE,"","V ")&amp;IF(ISERROR(SEARCH("M",IF(IF('Basisgegevens+Uitleg'!$C$5="Ja",LEN(G102&amp;H102&amp;I102&amp;J102),0)+IF('Basisgegevens+Uitleg'!$C$6="Ja",LEN(L102&amp;M102&amp;N102&amp;O102),0)+IF('Basisgegevens+Uitleg'!$C$7="Ja",LEN(Q102&amp;R102&amp;S102&amp;T102),0)+IF('Basisgegevens+Uitleg'!$C$8="Ja",LEN(V102&amp;W102&amp;X102&amp;Y102),0)+IF('Basisgegevens+Uitleg'!$C$9="Ja",LEN(AA102&amp;AB102&amp;AC102&amp;AD102),0)&lt;(4+IF('Basisgegevens+Uitleg'!$C$6="Ja",4,0)+IF('Basisgegevens+Uitleg'!$C$7="Ja",4,0)+IF('Basisgegevens+Uitleg'!$C$8="Ja",4,0)+IF('Basisgegevens+Uitleg'!$C$9="Ja",4,0)),C102,"Niet")&amp;(G102&amp;H102&amp;I102&amp;J102&amp;IF('Basisgegevens+Uitleg'!$C$6="Ja",L102&amp;M102&amp;N102&amp;O102,"")&amp;IF('Basisgegevens+Uitleg'!$C$7="Ja",Q102&amp;R102&amp;S102&amp;T102,"")&amp;IF('Basisgegevens+Uitleg'!$C$8="Ja",V102&amp;W102&amp;X102&amp;Y102,"")&amp;IF('Basisgegevens+Uitleg'!$C$9="Ja",AA102&amp;AB102&amp;AC102&amp;AD102,"")),1))=TRUE,"","M ")&amp;IF(ISERROR(SEARCH("A",IF(IF('Basisgegevens+Uitleg'!$C$5="Ja",LEN(G102&amp;H102&amp;I102&amp;J102),0)+IF('Basisgegevens+Uitleg'!$C$6="Ja",LEN(L102&amp;M102&amp;N102&amp;O102),0)+IF('Basisgegevens+Uitleg'!$C$7="Ja",LEN(Q102&amp;R102&amp;S102&amp;T102),0)+IF('Basisgegevens+Uitleg'!$C$8="Ja",LEN(V102&amp;W102&amp;X102&amp;Y102),0)+IF('Basisgegevens+Uitleg'!$C$9="Ja",LEN(AA102&amp;AB102&amp;AC102&amp;AD102),0)&lt;(4+IF('Basisgegevens+Uitleg'!$C$6="Ja",4,0)+IF('Basisgegevens+Uitleg'!$C$7="Ja",4,0)+IF('Basisgegevens+Uitleg'!$C$8="Ja",4,0)+IF('Basisgegevens+Uitleg'!$C$9="Ja",4,0)),C102,"Niet")&amp;(G102&amp;H102&amp;I102&amp;J102&amp;IF('Basisgegevens+Uitleg'!$C$6="Ja",L102&amp;M102&amp;N102&amp;O102,"")&amp;IF('Basisgegevens+Uitleg'!$C$7="Ja",Q102&amp;R102&amp;S102&amp;T102,"")&amp;IF('Basisgegevens+Uitleg'!$C$8="Ja",V102&amp;W102&amp;X102&amp;Y102,"")&amp;IF('Basisgegevens+Uitleg'!$C$9="Ja",AA102&amp;AB102&amp;AC102&amp;AD102,"")),1))=TRUE,"","A")))</f>
        <v>M</v>
      </c>
      <c r="E102" s="110" t="str">
        <f t="shared" si="5"/>
        <v>Dinsdag</v>
      </c>
      <c r="F102" s="138">
        <f>IF(ROW(E102)-5&lt;='Basisgegevens+Uitleg'!$C$2,F101+1,"--")</f>
        <v>45419</v>
      </c>
      <c r="G102" s="86"/>
      <c r="H102" s="82"/>
      <c r="I102" s="82"/>
      <c r="J102" s="87"/>
      <c r="K102" s="9"/>
      <c r="L102" s="86"/>
      <c r="M102" s="82"/>
      <c r="N102" s="82"/>
      <c r="O102" s="87"/>
      <c r="P102" s="9"/>
      <c r="Q102" s="86"/>
      <c r="R102" s="82"/>
      <c r="S102" s="82"/>
      <c r="T102" s="87"/>
      <c r="U102" s="9"/>
      <c r="V102" s="86"/>
      <c r="W102" s="82"/>
      <c r="X102" s="82"/>
      <c r="Y102" s="87"/>
      <c r="Z102" s="9"/>
      <c r="AA102" s="86"/>
      <c r="AB102" s="82"/>
      <c r="AC102" s="82"/>
      <c r="AD102" s="87"/>
      <c r="AE102" s="9"/>
      <c r="AF102" s="108"/>
      <c r="AG102" s="18" t="str">
        <f>IF(ISERROR(VLOOKUP($F102,'Speciale dagen&amp;Activiteiten'!$A$3:$A$100,1,FALSE))=TRUE,"",VLOOKUP($F102,'Speciale dagen&amp;Activiteiten'!$A$3:$B$100,2,FALSE))</f>
        <v/>
      </c>
      <c r="AH102" s="14" t="str">
        <f>IF(ISERROR(VLOOKUP(CONCATENATE(DAY($F102),"-",MONTH($F102)),Verjaardagen!$C$2:$C$101,1,FALSE))=TRUE,"",VLOOKUP(CONCATENATE(DAY($F102),"-",MONTH($F102)),Verjaardagen!$C$2:$E$101,3,FALSE))</f>
        <v/>
      </c>
      <c r="AI102" s="15" t="str">
        <f>IF(ISERROR(VLOOKUP(F102,'School(vakanties)&amp;Activiteiten'!A$4:A$102,1,FALSE)=TRUE),IF(ISERROR(VLOOKUP(F102,'School(vakanties)&amp;Activiteiten'!B$4:B$102,1,FALSE)=TRUE),IF(AJ102&gt;0,AI101,""),VLOOKUP(F102,'School(vakanties)&amp;Activiteiten'!B$4:C$102,2,FALSE)),VLOOKUP(F102,'School(vakanties)&amp;Activiteiten'!A$4:C$102,3,FALSE))</f>
        <v/>
      </c>
      <c r="AJ102" s="16">
        <f>IF(ISERROR(VLOOKUP(F102,'School(vakanties)&amp;Activiteiten'!A$4:A$102,1,FALSE)=TRUE),IF(AND(AJ101&gt;0,AJ101&lt;999),AJ101-1,0),VLOOKUP(F102,'School(vakanties)&amp;Activiteiten'!A$4:D$102,4,FALSE))</f>
        <v>0</v>
      </c>
    </row>
    <row r="103" spans="1:36" x14ac:dyDescent="0.25">
      <c r="A103" s="180" t="str">
        <f t="shared" si="3"/>
        <v>--</v>
      </c>
      <c r="B103" s="110">
        <f t="shared" si="4"/>
        <v>19</v>
      </c>
      <c r="C103" s="179" t="str">
        <f>IF(F103="--","--",IF(ISEVEN(B103)=TRUE,SUBSTITUTE(LEFT(VLOOKUP(E103,'Basisgegevens+Uitleg'!$B$19:$D$25,3,),1),0,"--"),SUBSTITUTE(LEFT(VLOOKUP(E103,'Basisgegevens+Uitleg'!$B$19:$C$25,2,),1),0,"--")))</f>
        <v>M</v>
      </c>
      <c r="D103" s="179" t="str">
        <f>IF(F103="--","--",TRIM(IF(ISERROR(SEARCH("V",IF(IF('Basisgegevens+Uitleg'!$C$5="Ja",LEN(G103&amp;H103&amp;I103&amp;J103),0)+IF('Basisgegevens+Uitleg'!$C$6="Ja",LEN(L103&amp;M103&amp;N103&amp;O103),0)+IF('Basisgegevens+Uitleg'!$C$7="Ja",LEN(Q103&amp;R103&amp;S103&amp;T103),0)+IF('Basisgegevens+Uitleg'!$C$8="Ja",LEN(V103&amp;W103&amp;X103&amp;Y103),0)+IF('Basisgegevens+Uitleg'!$C$9="Ja",LEN(AA103&amp;AB103&amp;AC103&amp;AD103),0)&lt;(4+IF('Basisgegevens+Uitleg'!$C$6="Ja",4,0)+IF('Basisgegevens+Uitleg'!$C$7="Ja",4,0)+IF('Basisgegevens+Uitleg'!$C$8="Ja",4,0)+IF('Basisgegevens+Uitleg'!$C$9="Ja",4,0)),C103,"Niet")&amp;(G103&amp;H103&amp;I103&amp;J103&amp;IF('Basisgegevens+Uitleg'!$C$6="Ja",L103&amp;M103&amp;N103&amp;O103,"")&amp;IF('Basisgegevens+Uitleg'!$C$7="Ja",Q103&amp;R103&amp;S103&amp;T103,"")&amp;IF('Basisgegevens+Uitleg'!$C$8="Ja",V103&amp;W103&amp;X103&amp;Y103,"")&amp;IF('Basisgegevens+Uitleg'!$C$9="Ja",AA103&amp;AB103&amp;AC103&amp;AD103,"")),1))=TRUE,"","V ")&amp;IF(ISERROR(SEARCH("M",IF(IF('Basisgegevens+Uitleg'!$C$5="Ja",LEN(G103&amp;H103&amp;I103&amp;J103),0)+IF('Basisgegevens+Uitleg'!$C$6="Ja",LEN(L103&amp;M103&amp;N103&amp;O103),0)+IF('Basisgegevens+Uitleg'!$C$7="Ja",LEN(Q103&amp;R103&amp;S103&amp;T103),0)+IF('Basisgegevens+Uitleg'!$C$8="Ja",LEN(V103&amp;W103&amp;X103&amp;Y103),0)+IF('Basisgegevens+Uitleg'!$C$9="Ja",LEN(AA103&amp;AB103&amp;AC103&amp;AD103),0)&lt;(4+IF('Basisgegevens+Uitleg'!$C$6="Ja",4,0)+IF('Basisgegevens+Uitleg'!$C$7="Ja",4,0)+IF('Basisgegevens+Uitleg'!$C$8="Ja",4,0)+IF('Basisgegevens+Uitleg'!$C$9="Ja",4,0)),C103,"Niet")&amp;(G103&amp;H103&amp;I103&amp;J103&amp;IF('Basisgegevens+Uitleg'!$C$6="Ja",L103&amp;M103&amp;N103&amp;O103,"")&amp;IF('Basisgegevens+Uitleg'!$C$7="Ja",Q103&amp;R103&amp;S103&amp;T103,"")&amp;IF('Basisgegevens+Uitleg'!$C$8="Ja",V103&amp;W103&amp;X103&amp;Y103,"")&amp;IF('Basisgegevens+Uitleg'!$C$9="Ja",AA103&amp;AB103&amp;AC103&amp;AD103,"")),1))=TRUE,"","M ")&amp;IF(ISERROR(SEARCH("A",IF(IF('Basisgegevens+Uitleg'!$C$5="Ja",LEN(G103&amp;H103&amp;I103&amp;J103),0)+IF('Basisgegevens+Uitleg'!$C$6="Ja",LEN(L103&amp;M103&amp;N103&amp;O103),0)+IF('Basisgegevens+Uitleg'!$C$7="Ja",LEN(Q103&amp;R103&amp;S103&amp;T103),0)+IF('Basisgegevens+Uitleg'!$C$8="Ja",LEN(V103&amp;W103&amp;X103&amp;Y103),0)+IF('Basisgegevens+Uitleg'!$C$9="Ja",LEN(AA103&amp;AB103&amp;AC103&amp;AD103),0)&lt;(4+IF('Basisgegevens+Uitleg'!$C$6="Ja",4,0)+IF('Basisgegevens+Uitleg'!$C$7="Ja",4,0)+IF('Basisgegevens+Uitleg'!$C$8="Ja",4,0)+IF('Basisgegevens+Uitleg'!$C$9="Ja",4,0)),C103,"Niet")&amp;(G103&amp;H103&amp;I103&amp;J103&amp;IF('Basisgegevens+Uitleg'!$C$6="Ja",L103&amp;M103&amp;N103&amp;O103,"")&amp;IF('Basisgegevens+Uitleg'!$C$7="Ja",Q103&amp;R103&amp;S103&amp;T103,"")&amp;IF('Basisgegevens+Uitleg'!$C$8="Ja",V103&amp;W103&amp;X103&amp;Y103,"")&amp;IF('Basisgegevens+Uitleg'!$C$9="Ja",AA103&amp;AB103&amp;AC103&amp;AD103,"")),1))=TRUE,"","A")))</f>
        <v>M</v>
      </c>
      <c r="E103" s="110" t="str">
        <f t="shared" si="5"/>
        <v>Woensdag</v>
      </c>
      <c r="F103" s="138">
        <f>IF(ROW(E103)-5&lt;='Basisgegevens+Uitleg'!$C$2,F102+1,"--")</f>
        <v>45420</v>
      </c>
      <c r="G103" s="86"/>
      <c r="H103" s="82"/>
      <c r="I103" s="82"/>
      <c r="J103" s="87"/>
      <c r="K103" s="9"/>
      <c r="L103" s="86"/>
      <c r="M103" s="82"/>
      <c r="N103" s="82"/>
      <c r="O103" s="87"/>
      <c r="P103" s="9"/>
      <c r="Q103" s="86"/>
      <c r="R103" s="82"/>
      <c r="S103" s="82"/>
      <c r="T103" s="87"/>
      <c r="U103" s="9"/>
      <c r="V103" s="86"/>
      <c r="W103" s="82"/>
      <c r="X103" s="82"/>
      <c r="Y103" s="87"/>
      <c r="Z103" s="9"/>
      <c r="AA103" s="86"/>
      <c r="AB103" s="82"/>
      <c r="AC103" s="82"/>
      <c r="AD103" s="87"/>
      <c r="AE103" s="9"/>
      <c r="AF103" s="108"/>
      <c r="AG103" s="18" t="str">
        <f>IF(ISERROR(VLOOKUP($F103,'Speciale dagen&amp;Activiteiten'!$A$3:$A$100,1,FALSE))=TRUE,"",VLOOKUP($F103,'Speciale dagen&amp;Activiteiten'!$A$3:$B$100,2,FALSE))</f>
        <v/>
      </c>
      <c r="AH103" s="14" t="str">
        <f>IF(ISERROR(VLOOKUP(CONCATENATE(DAY($F103),"-",MONTH($F103)),Verjaardagen!$C$2:$C$101,1,FALSE))=TRUE,"",VLOOKUP(CONCATENATE(DAY($F103),"-",MONTH($F103)),Verjaardagen!$C$2:$E$101,3,FALSE))</f>
        <v/>
      </c>
      <c r="AI103" s="15" t="str">
        <f>IF(ISERROR(VLOOKUP(F103,'School(vakanties)&amp;Activiteiten'!A$4:A$102,1,FALSE)=TRUE),IF(ISERROR(VLOOKUP(F103,'School(vakanties)&amp;Activiteiten'!B$4:B$102,1,FALSE)=TRUE),IF(AJ103&gt;0,AI102,""),VLOOKUP(F103,'School(vakanties)&amp;Activiteiten'!B$4:C$102,2,FALSE)),VLOOKUP(F103,'School(vakanties)&amp;Activiteiten'!A$4:C$102,3,FALSE))</f>
        <v/>
      </c>
      <c r="AJ103" s="16">
        <f>IF(ISERROR(VLOOKUP(F103,'School(vakanties)&amp;Activiteiten'!A$4:A$102,1,FALSE)=TRUE),IF(AND(AJ102&gt;0,AJ102&lt;999),AJ102-1,0),VLOOKUP(F103,'School(vakanties)&amp;Activiteiten'!A$4:D$102,4,FALSE))</f>
        <v>0</v>
      </c>
    </row>
    <row r="104" spans="1:36" x14ac:dyDescent="0.25">
      <c r="A104" s="180" t="str">
        <f t="shared" si="3"/>
        <v>Hemelvaartsdag</v>
      </c>
      <c r="B104" s="110">
        <f t="shared" si="4"/>
        <v>19</v>
      </c>
      <c r="C104" s="179" t="str">
        <f>IF(F104="--","--",IF(ISEVEN(B104)=TRUE,SUBSTITUTE(LEFT(VLOOKUP(E104,'Basisgegevens+Uitleg'!$B$19:$D$25,3,),1),0,"--"),SUBSTITUTE(LEFT(VLOOKUP(E104,'Basisgegevens+Uitleg'!$B$19:$C$25,2,),1),0,"--")))</f>
        <v>M</v>
      </c>
      <c r="D104" s="179" t="str">
        <f>IF(F104="--","--",TRIM(IF(ISERROR(SEARCH("V",IF(IF('Basisgegevens+Uitleg'!$C$5="Ja",LEN(G104&amp;H104&amp;I104&amp;J104),0)+IF('Basisgegevens+Uitleg'!$C$6="Ja",LEN(L104&amp;M104&amp;N104&amp;O104),0)+IF('Basisgegevens+Uitleg'!$C$7="Ja",LEN(Q104&amp;R104&amp;S104&amp;T104),0)+IF('Basisgegevens+Uitleg'!$C$8="Ja",LEN(V104&amp;W104&amp;X104&amp;Y104),0)+IF('Basisgegevens+Uitleg'!$C$9="Ja",LEN(AA104&amp;AB104&amp;AC104&amp;AD104),0)&lt;(4+IF('Basisgegevens+Uitleg'!$C$6="Ja",4,0)+IF('Basisgegevens+Uitleg'!$C$7="Ja",4,0)+IF('Basisgegevens+Uitleg'!$C$8="Ja",4,0)+IF('Basisgegevens+Uitleg'!$C$9="Ja",4,0)),C104,"Niet")&amp;(G104&amp;H104&amp;I104&amp;J104&amp;IF('Basisgegevens+Uitleg'!$C$6="Ja",L104&amp;M104&amp;N104&amp;O104,"")&amp;IF('Basisgegevens+Uitleg'!$C$7="Ja",Q104&amp;R104&amp;S104&amp;T104,"")&amp;IF('Basisgegevens+Uitleg'!$C$8="Ja",V104&amp;W104&amp;X104&amp;Y104,"")&amp;IF('Basisgegevens+Uitleg'!$C$9="Ja",AA104&amp;AB104&amp;AC104&amp;AD104,"")),1))=TRUE,"","V ")&amp;IF(ISERROR(SEARCH("M",IF(IF('Basisgegevens+Uitleg'!$C$5="Ja",LEN(G104&amp;H104&amp;I104&amp;J104),0)+IF('Basisgegevens+Uitleg'!$C$6="Ja",LEN(L104&amp;M104&amp;N104&amp;O104),0)+IF('Basisgegevens+Uitleg'!$C$7="Ja",LEN(Q104&amp;R104&amp;S104&amp;T104),0)+IF('Basisgegevens+Uitleg'!$C$8="Ja",LEN(V104&amp;W104&amp;X104&amp;Y104),0)+IF('Basisgegevens+Uitleg'!$C$9="Ja",LEN(AA104&amp;AB104&amp;AC104&amp;AD104),0)&lt;(4+IF('Basisgegevens+Uitleg'!$C$6="Ja",4,0)+IF('Basisgegevens+Uitleg'!$C$7="Ja",4,0)+IF('Basisgegevens+Uitleg'!$C$8="Ja",4,0)+IF('Basisgegevens+Uitleg'!$C$9="Ja",4,0)),C104,"Niet")&amp;(G104&amp;H104&amp;I104&amp;J104&amp;IF('Basisgegevens+Uitleg'!$C$6="Ja",L104&amp;M104&amp;N104&amp;O104,"")&amp;IF('Basisgegevens+Uitleg'!$C$7="Ja",Q104&amp;R104&amp;S104&amp;T104,"")&amp;IF('Basisgegevens+Uitleg'!$C$8="Ja",V104&amp;W104&amp;X104&amp;Y104,"")&amp;IF('Basisgegevens+Uitleg'!$C$9="Ja",AA104&amp;AB104&amp;AC104&amp;AD104,"")),1))=TRUE,"","M ")&amp;IF(ISERROR(SEARCH("A",IF(IF('Basisgegevens+Uitleg'!$C$5="Ja",LEN(G104&amp;H104&amp;I104&amp;J104),0)+IF('Basisgegevens+Uitleg'!$C$6="Ja",LEN(L104&amp;M104&amp;N104&amp;O104),0)+IF('Basisgegevens+Uitleg'!$C$7="Ja",LEN(Q104&amp;R104&amp;S104&amp;T104),0)+IF('Basisgegevens+Uitleg'!$C$8="Ja",LEN(V104&amp;W104&amp;X104&amp;Y104),0)+IF('Basisgegevens+Uitleg'!$C$9="Ja",LEN(AA104&amp;AB104&amp;AC104&amp;AD104),0)&lt;(4+IF('Basisgegevens+Uitleg'!$C$6="Ja",4,0)+IF('Basisgegevens+Uitleg'!$C$7="Ja",4,0)+IF('Basisgegevens+Uitleg'!$C$8="Ja",4,0)+IF('Basisgegevens+Uitleg'!$C$9="Ja",4,0)),C104,"Niet")&amp;(G104&amp;H104&amp;I104&amp;J104&amp;IF('Basisgegevens+Uitleg'!$C$6="Ja",L104&amp;M104&amp;N104&amp;O104,"")&amp;IF('Basisgegevens+Uitleg'!$C$7="Ja",Q104&amp;R104&amp;S104&amp;T104,"")&amp;IF('Basisgegevens+Uitleg'!$C$8="Ja",V104&amp;W104&amp;X104&amp;Y104,"")&amp;IF('Basisgegevens+Uitleg'!$C$9="Ja",AA104&amp;AB104&amp;AC104&amp;AD104,"")),1))=TRUE,"","A")))</f>
        <v>M</v>
      </c>
      <c r="E104" s="110" t="str">
        <f t="shared" si="5"/>
        <v>Donderdag</v>
      </c>
      <c r="F104" s="138">
        <f>IF(ROW(E104)-5&lt;='Basisgegevens+Uitleg'!$C$2,F103+1,"--")</f>
        <v>45421</v>
      </c>
      <c r="G104" s="86"/>
      <c r="H104" s="82"/>
      <c r="I104" s="82"/>
      <c r="J104" s="87"/>
      <c r="K104" s="9"/>
      <c r="L104" s="86"/>
      <c r="M104" s="82"/>
      <c r="N104" s="82"/>
      <c r="O104" s="87"/>
      <c r="P104" s="9"/>
      <c r="Q104" s="86"/>
      <c r="R104" s="82"/>
      <c r="S104" s="82"/>
      <c r="T104" s="87"/>
      <c r="U104" s="9"/>
      <c r="V104" s="86"/>
      <c r="W104" s="82"/>
      <c r="X104" s="82"/>
      <c r="Y104" s="87"/>
      <c r="Z104" s="9"/>
      <c r="AA104" s="86"/>
      <c r="AB104" s="82"/>
      <c r="AC104" s="82"/>
      <c r="AD104" s="87"/>
      <c r="AE104" s="9"/>
      <c r="AF104" s="108"/>
      <c r="AG104" s="18" t="str">
        <f>IF(ISERROR(VLOOKUP($F104,'Speciale dagen&amp;Activiteiten'!$A$3:$A$100,1,FALSE))=TRUE,"",VLOOKUP($F104,'Speciale dagen&amp;Activiteiten'!$A$3:$B$100,2,FALSE))</f>
        <v>Hemelvaartsdag</v>
      </c>
      <c r="AH104" s="14" t="str">
        <f>IF(ISERROR(VLOOKUP(CONCATENATE(DAY($F104),"-",MONTH($F104)),Verjaardagen!$C$2:$C$101,1,FALSE))=TRUE,"",VLOOKUP(CONCATENATE(DAY($F104),"-",MONTH($F104)),Verjaardagen!$C$2:$E$101,3,FALSE))</f>
        <v/>
      </c>
      <c r="AI104" s="15" t="str">
        <f>IF(ISERROR(VLOOKUP(F104,'School(vakanties)&amp;Activiteiten'!A$4:A$102,1,FALSE)=TRUE),IF(ISERROR(VLOOKUP(F104,'School(vakanties)&amp;Activiteiten'!B$4:B$102,1,FALSE)=TRUE),IF(AJ104&gt;0,AI103,""),VLOOKUP(F104,'School(vakanties)&amp;Activiteiten'!B$4:C$102,2,FALSE)),VLOOKUP(F104,'School(vakanties)&amp;Activiteiten'!A$4:C$102,3,FALSE))</f>
        <v/>
      </c>
      <c r="AJ104" s="16">
        <f>IF(ISERROR(VLOOKUP(F104,'School(vakanties)&amp;Activiteiten'!A$4:A$102,1,FALSE)=TRUE),IF(AND(AJ103&gt;0,AJ103&lt;999),AJ103-1,0),VLOOKUP(F104,'School(vakanties)&amp;Activiteiten'!A$4:D$102,4,FALSE))</f>
        <v>0</v>
      </c>
    </row>
    <row r="105" spans="1:36" x14ac:dyDescent="0.25">
      <c r="A105" s="180" t="str">
        <f t="shared" si="3"/>
        <v>--</v>
      </c>
      <c r="B105" s="110">
        <f t="shared" si="4"/>
        <v>19</v>
      </c>
      <c r="C105" s="179" t="str">
        <f>IF(F105="--","--",IF(ISEVEN(B105)=TRUE,SUBSTITUTE(LEFT(VLOOKUP(E105,'Basisgegevens+Uitleg'!$B$19:$D$25,3,),1),0,"--"),SUBSTITUTE(LEFT(VLOOKUP(E105,'Basisgegevens+Uitleg'!$B$19:$C$25,2,),1),0,"--")))</f>
        <v>M</v>
      </c>
      <c r="D105" s="179" t="str">
        <f>IF(F105="--","--",TRIM(IF(ISERROR(SEARCH("V",IF(IF('Basisgegevens+Uitleg'!$C$5="Ja",LEN(G105&amp;H105&amp;I105&amp;J105),0)+IF('Basisgegevens+Uitleg'!$C$6="Ja",LEN(L105&amp;M105&amp;N105&amp;O105),0)+IF('Basisgegevens+Uitleg'!$C$7="Ja",LEN(Q105&amp;R105&amp;S105&amp;T105),0)+IF('Basisgegevens+Uitleg'!$C$8="Ja",LEN(V105&amp;W105&amp;X105&amp;Y105),0)+IF('Basisgegevens+Uitleg'!$C$9="Ja",LEN(AA105&amp;AB105&amp;AC105&amp;AD105),0)&lt;(4+IF('Basisgegevens+Uitleg'!$C$6="Ja",4,0)+IF('Basisgegevens+Uitleg'!$C$7="Ja",4,0)+IF('Basisgegevens+Uitleg'!$C$8="Ja",4,0)+IF('Basisgegevens+Uitleg'!$C$9="Ja",4,0)),C105,"Niet")&amp;(G105&amp;H105&amp;I105&amp;J105&amp;IF('Basisgegevens+Uitleg'!$C$6="Ja",L105&amp;M105&amp;N105&amp;O105,"")&amp;IF('Basisgegevens+Uitleg'!$C$7="Ja",Q105&amp;R105&amp;S105&amp;T105,"")&amp;IF('Basisgegevens+Uitleg'!$C$8="Ja",V105&amp;W105&amp;X105&amp;Y105,"")&amp;IF('Basisgegevens+Uitleg'!$C$9="Ja",AA105&amp;AB105&amp;AC105&amp;AD105,"")),1))=TRUE,"","V ")&amp;IF(ISERROR(SEARCH("M",IF(IF('Basisgegevens+Uitleg'!$C$5="Ja",LEN(G105&amp;H105&amp;I105&amp;J105),0)+IF('Basisgegevens+Uitleg'!$C$6="Ja",LEN(L105&amp;M105&amp;N105&amp;O105),0)+IF('Basisgegevens+Uitleg'!$C$7="Ja",LEN(Q105&amp;R105&amp;S105&amp;T105),0)+IF('Basisgegevens+Uitleg'!$C$8="Ja",LEN(V105&amp;W105&amp;X105&amp;Y105),0)+IF('Basisgegevens+Uitleg'!$C$9="Ja",LEN(AA105&amp;AB105&amp;AC105&amp;AD105),0)&lt;(4+IF('Basisgegevens+Uitleg'!$C$6="Ja",4,0)+IF('Basisgegevens+Uitleg'!$C$7="Ja",4,0)+IF('Basisgegevens+Uitleg'!$C$8="Ja",4,0)+IF('Basisgegevens+Uitleg'!$C$9="Ja",4,0)),C105,"Niet")&amp;(G105&amp;H105&amp;I105&amp;J105&amp;IF('Basisgegevens+Uitleg'!$C$6="Ja",L105&amp;M105&amp;N105&amp;O105,"")&amp;IF('Basisgegevens+Uitleg'!$C$7="Ja",Q105&amp;R105&amp;S105&amp;T105,"")&amp;IF('Basisgegevens+Uitleg'!$C$8="Ja",V105&amp;W105&amp;X105&amp;Y105,"")&amp;IF('Basisgegevens+Uitleg'!$C$9="Ja",AA105&amp;AB105&amp;AC105&amp;AD105,"")),1))=TRUE,"","M ")&amp;IF(ISERROR(SEARCH("A",IF(IF('Basisgegevens+Uitleg'!$C$5="Ja",LEN(G105&amp;H105&amp;I105&amp;J105),0)+IF('Basisgegevens+Uitleg'!$C$6="Ja",LEN(L105&amp;M105&amp;N105&amp;O105),0)+IF('Basisgegevens+Uitleg'!$C$7="Ja",LEN(Q105&amp;R105&amp;S105&amp;T105),0)+IF('Basisgegevens+Uitleg'!$C$8="Ja",LEN(V105&amp;W105&amp;X105&amp;Y105),0)+IF('Basisgegevens+Uitleg'!$C$9="Ja",LEN(AA105&amp;AB105&amp;AC105&amp;AD105),0)&lt;(4+IF('Basisgegevens+Uitleg'!$C$6="Ja",4,0)+IF('Basisgegevens+Uitleg'!$C$7="Ja",4,0)+IF('Basisgegevens+Uitleg'!$C$8="Ja",4,0)+IF('Basisgegevens+Uitleg'!$C$9="Ja",4,0)),C105,"Niet")&amp;(G105&amp;H105&amp;I105&amp;J105&amp;IF('Basisgegevens+Uitleg'!$C$6="Ja",L105&amp;M105&amp;N105&amp;O105,"")&amp;IF('Basisgegevens+Uitleg'!$C$7="Ja",Q105&amp;R105&amp;S105&amp;T105,"")&amp;IF('Basisgegevens+Uitleg'!$C$8="Ja",V105&amp;W105&amp;X105&amp;Y105,"")&amp;IF('Basisgegevens+Uitleg'!$C$9="Ja",AA105&amp;AB105&amp;AC105&amp;AD105,"")),1))=TRUE,"","A")))</f>
        <v>M</v>
      </c>
      <c r="E105" s="110" t="str">
        <f t="shared" si="5"/>
        <v>Vrijdag</v>
      </c>
      <c r="F105" s="138">
        <f>IF(ROW(E105)-5&lt;='Basisgegevens+Uitleg'!$C$2,F104+1,"--")</f>
        <v>45422</v>
      </c>
      <c r="G105" s="86"/>
      <c r="H105" s="82"/>
      <c r="I105" s="82"/>
      <c r="J105" s="87"/>
      <c r="K105" s="9"/>
      <c r="L105" s="86"/>
      <c r="M105" s="82"/>
      <c r="N105" s="82"/>
      <c r="O105" s="87"/>
      <c r="P105" s="9"/>
      <c r="Q105" s="86"/>
      <c r="R105" s="82"/>
      <c r="S105" s="82"/>
      <c r="T105" s="87"/>
      <c r="U105" s="9"/>
      <c r="V105" s="86"/>
      <c r="W105" s="82"/>
      <c r="X105" s="82"/>
      <c r="Y105" s="87"/>
      <c r="Z105" s="9"/>
      <c r="AA105" s="86"/>
      <c r="AB105" s="82"/>
      <c r="AC105" s="82"/>
      <c r="AD105" s="87"/>
      <c r="AE105" s="9"/>
      <c r="AF105" s="108"/>
      <c r="AG105" s="18" t="str">
        <f>IF(ISERROR(VLOOKUP($F105,'Speciale dagen&amp;Activiteiten'!$A$3:$A$100,1,FALSE))=TRUE,"",VLOOKUP($F105,'Speciale dagen&amp;Activiteiten'!$A$3:$B$100,2,FALSE))</f>
        <v/>
      </c>
      <c r="AH105" s="14" t="str">
        <f>IF(ISERROR(VLOOKUP(CONCATENATE(DAY($F105),"-",MONTH($F105)),Verjaardagen!$C$2:$C$101,1,FALSE))=TRUE,"",VLOOKUP(CONCATENATE(DAY($F105),"-",MONTH($F105)),Verjaardagen!$C$2:$E$101,3,FALSE))</f>
        <v/>
      </c>
      <c r="AI105" s="15" t="str">
        <f>IF(ISERROR(VLOOKUP(F105,'School(vakanties)&amp;Activiteiten'!A$4:A$102,1,FALSE)=TRUE),IF(ISERROR(VLOOKUP(F105,'School(vakanties)&amp;Activiteiten'!B$4:B$102,1,FALSE)=TRUE),IF(AJ105&gt;0,AI104,""),VLOOKUP(F105,'School(vakanties)&amp;Activiteiten'!B$4:C$102,2,FALSE)),VLOOKUP(F105,'School(vakanties)&amp;Activiteiten'!A$4:C$102,3,FALSE))</f>
        <v/>
      </c>
      <c r="AJ105" s="16">
        <f>IF(ISERROR(VLOOKUP(F105,'School(vakanties)&amp;Activiteiten'!A$4:A$102,1,FALSE)=TRUE),IF(AND(AJ104&gt;0,AJ104&lt;999),AJ104-1,0),VLOOKUP(F105,'School(vakanties)&amp;Activiteiten'!A$4:D$102,4,FALSE))</f>
        <v>0</v>
      </c>
    </row>
    <row r="106" spans="1:36" x14ac:dyDescent="0.25">
      <c r="A106" s="180" t="str">
        <f t="shared" si="3"/>
        <v>--</v>
      </c>
      <c r="B106" s="110">
        <f t="shared" si="4"/>
        <v>19</v>
      </c>
      <c r="C106" s="179" t="str">
        <f>IF(F106="--","--",IF(ISEVEN(B106)=TRUE,SUBSTITUTE(LEFT(VLOOKUP(E106,'Basisgegevens+Uitleg'!$B$19:$D$25,3,),1),0,"--"),SUBSTITUTE(LEFT(VLOOKUP(E106,'Basisgegevens+Uitleg'!$B$19:$C$25,2,),1),0,"--")))</f>
        <v>A</v>
      </c>
      <c r="D106" s="179" t="str">
        <f>IF(F106="--","--",TRIM(IF(ISERROR(SEARCH("V",IF(IF('Basisgegevens+Uitleg'!$C$5="Ja",LEN(G106&amp;H106&amp;I106&amp;J106),0)+IF('Basisgegevens+Uitleg'!$C$6="Ja",LEN(L106&amp;M106&amp;N106&amp;O106),0)+IF('Basisgegevens+Uitleg'!$C$7="Ja",LEN(Q106&amp;R106&amp;S106&amp;T106),0)+IF('Basisgegevens+Uitleg'!$C$8="Ja",LEN(V106&amp;W106&amp;X106&amp;Y106),0)+IF('Basisgegevens+Uitleg'!$C$9="Ja",LEN(AA106&amp;AB106&amp;AC106&amp;AD106),0)&lt;(4+IF('Basisgegevens+Uitleg'!$C$6="Ja",4,0)+IF('Basisgegevens+Uitleg'!$C$7="Ja",4,0)+IF('Basisgegevens+Uitleg'!$C$8="Ja",4,0)+IF('Basisgegevens+Uitleg'!$C$9="Ja",4,0)),C106,"Niet")&amp;(G106&amp;H106&amp;I106&amp;J106&amp;IF('Basisgegevens+Uitleg'!$C$6="Ja",L106&amp;M106&amp;N106&amp;O106,"")&amp;IF('Basisgegevens+Uitleg'!$C$7="Ja",Q106&amp;R106&amp;S106&amp;T106,"")&amp;IF('Basisgegevens+Uitleg'!$C$8="Ja",V106&amp;W106&amp;X106&amp;Y106,"")&amp;IF('Basisgegevens+Uitleg'!$C$9="Ja",AA106&amp;AB106&amp;AC106&amp;AD106,"")),1))=TRUE,"","V ")&amp;IF(ISERROR(SEARCH("M",IF(IF('Basisgegevens+Uitleg'!$C$5="Ja",LEN(G106&amp;H106&amp;I106&amp;J106),0)+IF('Basisgegevens+Uitleg'!$C$6="Ja",LEN(L106&amp;M106&amp;N106&amp;O106),0)+IF('Basisgegevens+Uitleg'!$C$7="Ja",LEN(Q106&amp;R106&amp;S106&amp;T106),0)+IF('Basisgegevens+Uitleg'!$C$8="Ja",LEN(V106&amp;W106&amp;X106&amp;Y106),0)+IF('Basisgegevens+Uitleg'!$C$9="Ja",LEN(AA106&amp;AB106&amp;AC106&amp;AD106),0)&lt;(4+IF('Basisgegevens+Uitleg'!$C$6="Ja",4,0)+IF('Basisgegevens+Uitleg'!$C$7="Ja",4,0)+IF('Basisgegevens+Uitleg'!$C$8="Ja",4,0)+IF('Basisgegevens+Uitleg'!$C$9="Ja",4,0)),C106,"Niet")&amp;(G106&amp;H106&amp;I106&amp;J106&amp;IF('Basisgegevens+Uitleg'!$C$6="Ja",L106&amp;M106&amp;N106&amp;O106,"")&amp;IF('Basisgegevens+Uitleg'!$C$7="Ja",Q106&amp;R106&amp;S106&amp;T106,"")&amp;IF('Basisgegevens+Uitleg'!$C$8="Ja",V106&amp;W106&amp;X106&amp;Y106,"")&amp;IF('Basisgegevens+Uitleg'!$C$9="Ja",AA106&amp;AB106&amp;AC106&amp;AD106,"")),1))=TRUE,"","M ")&amp;IF(ISERROR(SEARCH("A",IF(IF('Basisgegevens+Uitleg'!$C$5="Ja",LEN(G106&amp;H106&amp;I106&amp;J106),0)+IF('Basisgegevens+Uitleg'!$C$6="Ja",LEN(L106&amp;M106&amp;N106&amp;O106),0)+IF('Basisgegevens+Uitleg'!$C$7="Ja",LEN(Q106&amp;R106&amp;S106&amp;T106),0)+IF('Basisgegevens+Uitleg'!$C$8="Ja",LEN(V106&amp;W106&amp;X106&amp;Y106),0)+IF('Basisgegevens+Uitleg'!$C$9="Ja",LEN(AA106&amp;AB106&amp;AC106&amp;AD106),0)&lt;(4+IF('Basisgegevens+Uitleg'!$C$6="Ja",4,0)+IF('Basisgegevens+Uitleg'!$C$7="Ja",4,0)+IF('Basisgegevens+Uitleg'!$C$8="Ja",4,0)+IF('Basisgegevens+Uitleg'!$C$9="Ja",4,0)),C106,"Niet")&amp;(G106&amp;H106&amp;I106&amp;J106&amp;IF('Basisgegevens+Uitleg'!$C$6="Ja",L106&amp;M106&amp;N106&amp;O106,"")&amp;IF('Basisgegevens+Uitleg'!$C$7="Ja",Q106&amp;R106&amp;S106&amp;T106,"")&amp;IF('Basisgegevens+Uitleg'!$C$8="Ja",V106&amp;W106&amp;X106&amp;Y106,"")&amp;IF('Basisgegevens+Uitleg'!$C$9="Ja",AA106&amp;AB106&amp;AC106&amp;AD106,"")),1))=TRUE,"","A")))</f>
        <v>A</v>
      </c>
      <c r="E106" s="110" t="str">
        <f t="shared" si="5"/>
        <v>Zaterdag</v>
      </c>
      <c r="F106" s="138">
        <f>IF(ROW(E106)-5&lt;='Basisgegevens+Uitleg'!$C$2,F105+1,"--")</f>
        <v>45423</v>
      </c>
      <c r="G106" s="86"/>
      <c r="H106" s="82"/>
      <c r="I106" s="82"/>
      <c r="J106" s="87"/>
      <c r="K106" s="9"/>
      <c r="L106" s="86"/>
      <c r="M106" s="82"/>
      <c r="N106" s="82"/>
      <c r="O106" s="87"/>
      <c r="P106" s="9"/>
      <c r="Q106" s="86"/>
      <c r="R106" s="82"/>
      <c r="S106" s="82"/>
      <c r="T106" s="87"/>
      <c r="U106" s="9"/>
      <c r="V106" s="86"/>
      <c r="W106" s="82"/>
      <c r="X106" s="82"/>
      <c r="Y106" s="87"/>
      <c r="Z106" s="9"/>
      <c r="AA106" s="86"/>
      <c r="AB106" s="82"/>
      <c r="AC106" s="82"/>
      <c r="AD106" s="87"/>
      <c r="AE106" s="9"/>
      <c r="AF106" s="108"/>
      <c r="AG106" s="18" t="str">
        <f>IF(ISERROR(VLOOKUP($F106,'Speciale dagen&amp;Activiteiten'!$A$3:$A$100,1,FALSE))=TRUE,"",VLOOKUP($F106,'Speciale dagen&amp;Activiteiten'!$A$3:$B$100,2,FALSE))</f>
        <v/>
      </c>
      <c r="AH106" s="14" t="str">
        <f>IF(ISERROR(VLOOKUP(CONCATENATE(DAY($F106),"-",MONTH($F106)),Verjaardagen!$C$2:$C$101,1,FALSE))=TRUE,"",VLOOKUP(CONCATENATE(DAY($F106),"-",MONTH($F106)),Verjaardagen!$C$2:$E$101,3,FALSE))</f>
        <v/>
      </c>
      <c r="AI106" s="15" t="str">
        <f>IF(ISERROR(VLOOKUP(F106,'School(vakanties)&amp;Activiteiten'!A$4:A$102,1,FALSE)=TRUE),IF(ISERROR(VLOOKUP(F106,'School(vakanties)&amp;Activiteiten'!B$4:B$102,1,FALSE)=TRUE),IF(AJ106&gt;0,AI105,""),VLOOKUP(F106,'School(vakanties)&amp;Activiteiten'!B$4:C$102,2,FALSE)),VLOOKUP(F106,'School(vakanties)&amp;Activiteiten'!A$4:C$102,3,FALSE))</f>
        <v/>
      </c>
      <c r="AJ106" s="16">
        <f>IF(ISERROR(VLOOKUP(F106,'School(vakanties)&amp;Activiteiten'!A$4:A$102,1,FALSE)=TRUE),IF(AND(AJ105&gt;0,AJ105&lt;999),AJ105-1,0),VLOOKUP(F106,'School(vakanties)&amp;Activiteiten'!A$4:D$102,4,FALSE))</f>
        <v>0</v>
      </c>
    </row>
    <row r="107" spans="1:36" x14ac:dyDescent="0.25">
      <c r="A107" s="180" t="str">
        <f t="shared" si="3"/>
        <v>Moederdag</v>
      </c>
      <c r="B107" s="110">
        <f t="shared" si="4"/>
        <v>19</v>
      </c>
      <c r="C107" s="179" t="str">
        <f>IF(F107="--","--",IF(ISEVEN(B107)=TRUE,SUBSTITUTE(LEFT(VLOOKUP(E107,'Basisgegevens+Uitleg'!$B$19:$D$25,3,),1),0,"--"),SUBSTITUTE(LEFT(VLOOKUP(E107,'Basisgegevens+Uitleg'!$B$19:$C$25,2,),1),0,"--")))</f>
        <v>V</v>
      </c>
      <c r="D107" s="179" t="str">
        <f>IF(F107="--","--",TRIM(IF(ISERROR(SEARCH("V",IF(IF('Basisgegevens+Uitleg'!$C$5="Ja",LEN(G107&amp;H107&amp;I107&amp;J107),0)+IF('Basisgegevens+Uitleg'!$C$6="Ja",LEN(L107&amp;M107&amp;N107&amp;O107),0)+IF('Basisgegevens+Uitleg'!$C$7="Ja",LEN(Q107&amp;R107&amp;S107&amp;T107),0)+IF('Basisgegevens+Uitleg'!$C$8="Ja",LEN(V107&amp;W107&amp;X107&amp;Y107),0)+IF('Basisgegevens+Uitleg'!$C$9="Ja",LEN(AA107&amp;AB107&amp;AC107&amp;AD107),0)&lt;(4+IF('Basisgegevens+Uitleg'!$C$6="Ja",4,0)+IF('Basisgegevens+Uitleg'!$C$7="Ja",4,0)+IF('Basisgegevens+Uitleg'!$C$8="Ja",4,0)+IF('Basisgegevens+Uitleg'!$C$9="Ja",4,0)),C107,"Niet")&amp;(G107&amp;H107&amp;I107&amp;J107&amp;IF('Basisgegevens+Uitleg'!$C$6="Ja",L107&amp;M107&amp;N107&amp;O107,"")&amp;IF('Basisgegevens+Uitleg'!$C$7="Ja",Q107&amp;R107&amp;S107&amp;T107,"")&amp;IF('Basisgegevens+Uitleg'!$C$8="Ja",V107&amp;W107&amp;X107&amp;Y107,"")&amp;IF('Basisgegevens+Uitleg'!$C$9="Ja",AA107&amp;AB107&amp;AC107&amp;AD107,"")),1))=TRUE,"","V ")&amp;IF(ISERROR(SEARCH("M",IF(IF('Basisgegevens+Uitleg'!$C$5="Ja",LEN(G107&amp;H107&amp;I107&amp;J107),0)+IF('Basisgegevens+Uitleg'!$C$6="Ja",LEN(L107&amp;M107&amp;N107&amp;O107),0)+IF('Basisgegevens+Uitleg'!$C$7="Ja",LEN(Q107&amp;R107&amp;S107&amp;T107),0)+IF('Basisgegevens+Uitleg'!$C$8="Ja",LEN(V107&amp;W107&amp;X107&amp;Y107),0)+IF('Basisgegevens+Uitleg'!$C$9="Ja",LEN(AA107&amp;AB107&amp;AC107&amp;AD107),0)&lt;(4+IF('Basisgegevens+Uitleg'!$C$6="Ja",4,0)+IF('Basisgegevens+Uitleg'!$C$7="Ja",4,0)+IF('Basisgegevens+Uitleg'!$C$8="Ja",4,0)+IF('Basisgegevens+Uitleg'!$C$9="Ja",4,0)),C107,"Niet")&amp;(G107&amp;H107&amp;I107&amp;J107&amp;IF('Basisgegevens+Uitleg'!$C$6="Ja",L107&amp;M107&amp;N107&amp;O107,"")&amp;IF('Basisgegevens+Uitleg'!$C$7="Ja",Q107&amp;R107&amp;S107&amp;T107,"")&amp;IF('Basisgegevens+Uitleg'!$C$8="Ja",V107&amp;W107&amp;X107&amp;Y107,"")&amp;IF('Basisgegevens+Uitleg'!$C$9="Ja",AA107&amp;AB107&amp;AC107&amp;AD107,"")),1))=TRUE,"","M ")&amp;IF(ISERROR(SEARCH("A",IF(IF('Basisgegevens+Uitleg'!$C$5="Ja",LEN(G107&amp;H107&amp;I107&amp;J107),0)+IF('Basisgegevens+Uitleg'!$C$6="Ja",LEN(L107&amp;M107&amp;N107&amp;O107),0)+IF('Basisgegevens+Uitleg'!$C$7="Ja",LEN(Q107&amp;R107&amp;S107&amp;T107),0)+IF('Basisgegevens+Uitleg'!$C$8="Ja",LEN(V107&amp;W107&amp;X107&amp;Y107),0)+IF('Basisgegevens+Uitleg'!$C$9="Ja",LEN(AA107&amp;AB107&amp;AC107&amp;AD107),0)&lt;(4+IF('Basisgegevens+Uitleg'!$C$6="Ja",4,0)+IF('Basisgegevens+Uitleg'!$C$7="Ja",4,0)+IF('Basisgegevens+Uitleg'!$C$8="Ja",4,0)+IF('Basisgegevens+Uitleg'!$C$9="Ja",4,0)),C107,"Niet")&amp;(G107&amp;H107&amp;I107&amp;J107&amp;IF('Basisgegevens+Uitleg'!$C$6="Ja",L107&amp;M107&amp;N107&amp;O107,"")&amp;IF('Basisgegevens+Uitleg'!$C$7="Ja",Q107&amp;R107&amp;S107&amp;T107,"")&amp;IF('Basisgegevens+Uitleg'!$C$8="Ja",V107&amp;W107&amp;X107&amp;Y107,"")&amp;IF('Basisgegevens+Uitleg'!$C$9="Ja",AA107&amp;AB107&amp;AC107&amp;AD107,"")),1))=TRUE,"","A")))</f>
        <v>V</v>
      </c>
      <c r="E107" s="110" t="str">
        <f t="shared" si="5"/>
        <v>Zondag</v>
      </c>
      <c r="F107" s="138">
        <f>IF(ROW(E107)-5&lt;='Basisgegevens+Uitleg'!$C$2,F106+1,"--")</f>
        <v>45424</v>
      </c>
      <c r="G107" s="86"/>
      <c r="H107" s="82"/>
      <c r="I107" s="82"/>
      <c r="J107" s="87"/>
      <c r="K107" s="9"/>
      <c r="L107" s="86"/>
      <c r="M107" s="82"/>
      <c r="N107" s="82"/>
      <c r="O107" s="87"/>
      <c r="P107" s="9"/>
      <c r="Q107" s="86"/>
      <c r="R107" s="82"/>
      <c r="S107" s="82"/>
      <c r="T107" s="87"/>
      <c r="U107" s="9"/>
      <c r="V107" s="86"/>
      <c r="W107" s="82"/>
      <c r="X107" s="82"/>
      <c r="Y107" s="87"/>
      <c r="Z107" s="9"/>
      <c r="AA107" s="86"/>
      <c r="AB107" s="82"/>
      <c r="AC107" s="82"/>
      <c r="AD107" s="87"/>
      <c r="AE107" s="9"/>
      <c r="AF107" s="108"/>
      <c r="AG107" s="18" t="str">
        <f>IF(ISERROR(VLOOKUP($F107,'Speciale dagen&amp;Activiteiten'!$A$3:$A$100,1,FALSE))=TRUE,"",VLOOKUP($F107,'Speciale dagen&amp;Activiteiten'!$A$3:$B$100,2,FALSE))</f>
        <v>Moederdag</v>
      </c>
      <c r="AH107" s="14" t="str">
        <f>IF(ISERROR(VLOOKUP(CONCATENATE(DAY($F107),"-",MONTH($F107)),Verjaardagen!$C$2:$C$101,1,FALSE))=TRUE,"",VLOOKUP(CONCATENATE(DAY($F107),"-",MONTH($F107)),Verjaardagen!$C$2:$E$101,3,FALSE))</f>
        <v/>
      </c>
      <c r="AI107" s="15" t="str">
        <f>IF(ISERROR(VLOOKUP(F107,'School(vakanties)&amp;Activiteiten'!A$4:A$102,1,FALSE)=TRUE),IF(ISERROR(VLOOKUP(F107,'School(vakanties)&amp;Activiteiten'!B$4:B$102,1,FALSE)=TRUE),IF(AJ107&gt;0,AI106,""),VLOOKUP(F107,'School(vakanties)&amp;Activiteiten'!B$4:C$102,2,FALSE)),VLOOKUP(F107,'School(vakanties)&amp;Activiteiten'!A$4:C$102,3,FALSE))</f>
        <v/>
      </c>
      <c r="AJ107" s="16">
        <f>IF(ISERROR(VLOOKUP(F107,'School(vakanties)&amp;Activiteiten'!A$4:A$102,1,FALSE)=TRUE),IF(AND(AJ106&gt;0,AJ106&lt;999),AJ106-1,0),VLOOKUP(F107,'School(vakanties)&amp;Activiteiten'!A$4:D$102,4,FALSE))</f>
        <v>0</v>
      </c>
    </row>
    <row r="108" spans="1:36" x14ac:dyDescent="0.25">
      <c r="A108" s="180" t="str">
        <f t="shared" si="3"/>
        <v>--</v>
      </c>
      <c r="B108" s="110">
        <f t="shared" si="4"/>
        <v>20</v>
      </c>
      <c r="C108" s="179" t="str">
        <f>IF(F108="--","--",IF(ISEVEN(B108)=TRUE,SUBSTITUTE(LEFT(VLOOKUP(E108,'Basisgegevens+Uitleg'!$B$19:$D$25,3,),1),0,"--"),SUBSTITUTE(LEFT(VLOOKUP(E108,'Basisgegevens+Uitleg'!$B$19:$C$25,2,),1),0,"--")))</f>
        <v>M</v>
      </c>
      <c r="D108" s="179" t="str">
        <f>IF(F108="--","--",TRIM(IF(ISERROR(SEARCH("V",IF(IF('Basisgegevens+Uitleg'!$C$5="Ja",LEN(G108&amp;H108&amp;I108&amp;J108),0)+IF('Basisgegevens+Uitleg'!$C$6="Ja",LEN(L108&amp;M108&amp;N108&amp;O108),0)+IF('Basisgegevens+Uitleg'!$C$7="Ja",LEN(Q108&amp;R108&amp;S108&amp;T108),0)+IF('Basisgegevens+Uitleg'!$C$8="Ja",LEN(V108&amp;W108&amp;X108&amp;Y108),0)+IF('Basisgegevens+Uitleg'!$C$9="Ja",LEN(AA108&amp;AB108&amp;AC108&amp;AD108),0)&lt;(4+IF('Basisgegevens+Uitleg'!$C$6="Ja",4,0)+IF('Basisgegevens+Uitleg'!$C$7="Ja",4,0)+IF('Basisgegevens+Uitleg'!$C$8="Ja",4,0)+IF('Basisgegevens+Uitleg'!$C$9="Ja",4,0)),C108,"Niet")&amp;(G108&amp;H108&amp;I108&amp;J108&amp;IF('Basisgegevens+Uitleg'!$C$6="Ja",L108&amp;M108&amp;N108&amp;O108,"")&amp;IF('Basisgegevens+Uitleg'!$C$7="Ja",Q108&amp;R108&amp;S108&amp;T108,"")&amp;IF('Basisgegevens+Uitleg'!$C$8="Ja",V108&amp;W108&amp;X108&amp;Y108,"")&amp;IF('Basisgegevens+Uitleg'!$C$9="Ja",AA108&amp;AB108&amp;AC108&amp;AD108,"")),1))=TRUE,"","V ")&amp;IF(ISERROR(SEARCH("M",IF(IF('Basisgegevens+Uitleg'!$C$5="Ja",LEN(G108&amp;H108&amp;I108&amp;J108),0)+IF('Basisgegevens+Uitleg'!$C$6="Ja",LEN(L108&amp;M108&amp;N108&amp;O108),0)+IF('Basisgegevens+Uitleg'!$C$7="Ja",LEN(Q108&amp;R108&amp;S108&amp;T108),0)+IF('Basisgegevens+Uitleg'!$C$8="Ja",LEN(V108&amp;W108&amp;X108&amp;Y108),0)+IF('Basisgegevens+Uitleg'!$C$9="Ja",LEN(AA108&amp;AB108&amp;AC108&amp;AD108),0)&lt;(4+IF('Basisgegevens+Uitleg'!$C$6="Ja",4,0)+IF('Basisgegevens+Uitleg'!$C$7="Ja",4,0)+IF('Basisgegevens+Uitleg'!$C$8="Ja",4,0)+IF('Basisgegevens+Uitleg'!$C$9="Ja",4,0)),C108,"Niet")&amp;(G108&amp;H108&amp;I108&amp;J108&amp;IF('Basisgegevens+Uitleg'!$C$6="Ja",L108&amp;M108&amp;N108&amp;O108,"")&amp;IF('Basisgegevens+Uitleg'!$C$7="Ja",Q108&amp;R108&amp;S108&amp;T108,"")&amp;IF('Basisgegevens+Uitleg'!$C$8="Ja",V108&amp;W108&amp;X108&amp;Y108,"")&amp;IF('Basisgegevens+Uitleg'!$C$9="Ja",AA108&amp;AB108&amp;AC108&amp;AD108,"")),1))=TRUE,"","M ")&amp;IF(ISERROR(SEARCH("A",IF(IF('Basisgegevens+Uitleg'!$C$5="Ja",LEN(G108&amp;H108&amp;I108&amp;J108),0)+IF('Basisgegevens+Uitleg'!$C$6="Ja",LEN(L108&amp;M108&amp;N108&amp;O108),0)+IF('Basisgegevens+Uitleg'!$C$7="Ja",LEN(Q108&amp;R108&amp;S108&amp;T108),0)+IF('Basisgegevens+Uitleg'!$C$8="Ja",LEN(V108&amp;W108&amp;X108&amp;Y108),0)+IF('Basisgegevens+Uitleg'!$C$9="Ja",LEN(AA108&amp;AB108&amp;AC108&amp;AD108),0)&lt;(4+IF('Basisgegevens+Uitleg'!$C$6="Ja",4,0)+IF('Basisgegevens+Uitleg'!$C$7="Ja",4,0)+IF('Basisgegevens+Uitleg'!$C$8="Ja",4,0)+IF('Basisgegevens+Uitleg'!$C$9="Ja",4,0)),C108,"Niet")&amp;(G108&amp;H108&amp;I108&amp;J108&amp;IF('Basisgegevens+Uitleg'!$C$6="Ja",L108&amp;M108&amp;N108&amp;O108,"")&amp;IF('Basisgegevens+Uitleg'!$C$7="Ja",Q108&amp;R108&amp;S108&amp;T108,"")&amp;IF('Basisgegevens+Uitleg'!$C$8="Ja",V108&amp;W108&amp;X108&amp;Y108,"")&amp;IF('Basisgegevens+Uitleg'!$C$9="Ja",AA108&amp;AB108&amp;AC108&amp;AD108,"")),1))=TRUE,"","A")))</f>
        <v>M</v>
      </c>
      <c r="E108" s="110" t="str">
        <f t="shared" si="5"/>
        <v>Maandag</v>
      </c>
      <c r="F108" s="138">
        <f>IF(ROW(E108)-5&lt;='Basisgegevens+Uitleg'!$C$2,F107+1,"--")</f>
        <v>45425</v>
      </c>
      <c r="G108" s="86"/>
      <c r="H108" s="82"/>
      <c r="I108" s="82"/>
      <c r="J108" s="87"/>
      <c r="K108" s="9"/>
      <c r="L108" s="86"/>
      <c r="M108" s="82"/>
      <c r="N108" s="82"/>
      <c r="O108" s="87"/>
      <c r="P108" s="9"/>
      <c r="Q108" s="86"/>
      <c r="R108" s="82"/>
      <c r="S108" s="82"/>
      <c r="T108" s="87"/>
      <c r="U108" s="9"/>
      <c r="V108" s="86"/>
      <c r="W108" s="82"/>
      <c r="X108" s="82"/>
      <c r="Y108" s="87"/>
      <c r="Z108" s="9"/>
      <c r="AA108" s="86"/>
      <c r="AB108" s="82"/>
      <c r="AC108" s="82"/>
      <c r="AD108" s="87"/>
      <c r="AE108" s="9"/>
      <c r="AF108" s="108"/>
      <c r="AG108" s="18" t="str">
        <f>IF(ISERROR(VLOOKUP($F108,'Speciale dagen&amp;Activiteiten'!$A$3:$A$100,1,FALSE))=TRUE,"",VLOOKUP($F108,'Speciale dagen&amp;Activiteiten'!$A$3:$B$100,2,FALSE))</f>
        <v/>
      </c>
      <c r="AH108" s="14" t="str">
        <f>IF(ISERROR(VLOOKUP(CONCATENATE(DAY($F108),"-",MONTH($F108)),Verjaardagen!$C$2:$C$101,1,FALSE))=TRUE,"",VLOOKUP(CONCATENATE(DAY($F108),"-",MONTH($F108)),Verjaardagen!$C$2:$E$101,3,FALSE))</f>
        <v/>
      </c>
      <c r="AI108" s="15" t="str">
        <f>IF(ISERROR(VLOOKUP(F108,'School(vakanties)&amp;Activiteiten'!A$4:A$102,1,FALSE)=TRUE),IF(ISERROR(VLOOKUP(F108,'School(vakanties)&amp;Activiteiten'!B$4:B$102,1,FALSE)=TRUE),IF(AJ108&gt;0,AI107,""),VLOOKUP(F108,'School(vakanties)&amp;Activiteiten'!B$4:C$102,2,FALSE)),VLOOKUP(F108,'School(vakanties)&amp;Activiteiten'!A$4:C$102,3,FALSE))</f>
        <v/>
      </c>
      <c r="AJ108" s="16">
        <f>IF(ISERROR(VLOOKUP(F108,'School(vakanties)&amp;Activiteiten'!A$4:A$102,1,FALSE)=TRUE),IF(AND(AJ107&gt;0,AJ107&lt;999),AJ107-1,0),VLOOKUP(F108,'School(vakanties)&amp;Activiteiten'!A$4:D$102,4,FALSE))</f>
        <v>0</v>
      </c>
    </row>
    <row r="109" spans="1:36" x14ac:dyDescent="0.25">
      <c r="A109" s="180" t="str">
        <f t="shared" si="3"/>
        <v>--</v>
      </c>
      <c r="B109" s="110">
        <f t="shared" si="4"/>
        <v>20</v>
      </c>
      <c r="C109" s="179" t="str">
        <f>IF(F109="--","--",IF(ISEVEN(B109)=TRUE,SUBSTITUTE(LEFT(VLOOKUP(E109,'Basisgegevens+Uitleg'!$B$19:$D$25,3,),1),0,"--"),SUBSTITUTE(LEFT(VLOOKUP(E109,'Basisgegevens+Uitleg'!$B$19:$C$25,2,),1),0,"--")))</f>
        <v>V</v>
      </c>
      <c r="D109" s="179" t="str">
        <f>IF(F109="--","--",TRIM(IF(ISERROR(SEARCH("V",IF(IF('Basisgegevens+Uitleg'!$C$5="Ja",LEN(G109&amp;H109&amp;I109&amp;J109),0)+IF('Basisgegevens+Uitleg'!$C$6="Ja",LEN(L109&amp;M109&amp;N109&amp;O109),0)+IF('Basisgegevens+Uitleg'!$C$7="Ja",LEN(Q109&amp;R109&amp;S109&amp;T109),0)+IF('Basisgegevens+Uitleg'!$C$8="Ja",LEN(V109&amp;W109&amp;X109&amp;Y109),0)+IF('Basisgegevens+Uitleg'!$C$9="Ja",LEN(AA109&amp;AB109&amp;AC109&amp;AD109),0)&lt;(4+IF('Basisgegevens+Uitleg'!$C$6="Ja",4,0)+IF('Basisgegevens+Uitleg'!$C$7="Ja",4,0)+IF('Basisgegevens+Uitleg'!$C$8="Ja",4,0)+IF('Basisgegevens+Uitleg'!$C$9="Ja",4,0)),C109,"Niet")&amp;(G109&amp;H109&amp;I109&amp;J109&amp;IF('Basisgegevens+Uitleg'!$C$6="Ja",L109&amp;M109&amp;N109&amp;O109,"")&amp;IF('Basisgegevens+Uitleg'!$C$7="Ja",Q109&amp;R109&amp;S109&amp;T109,"")&amp;IF('Basisgegevens+Uitleg'!$C$8="Ja",V109&amp;W109&amp;X109&amp;Y109,"")&amp;IF('Basisgegevens+Uitleg'!$C$9="Ja",AA109&amp;AB109&amp;AC109&amp;AD109,"")),1))=TRUE,"","V ")&amp;IF(ISERROR(SEARCH("M",IF(IF('Basisgegevens+Uitleg'!$C$5="Ja",LEN(G109&amp;H109&amp;I109&amp;J109),0)+IF('Basisgegevens+Uitleg'!$C$6="Ja",LEN(L109&amp;M109&amp;N109&amp;O109),0)+IF('Basisgegevens+Uitleg'!$C$7="Ja",LEN(Q109&amp;R109&amp;S109&amp;T109),0)+IF('Basisgegevens+Uitleg'!$C$8="Ja",LEN(V109&amp;W109&amp;X109&amp;Y109),0)+IF('Basisgegevens+Uitleg'!$C$9="Ja",LEN(AA109&amp;AB109&amp;AC109&amp;AD109),0)&lt;(4+IF('Basisgegevens+Uitleg'!$C$6="Ja",4,0)+IF('Basisgegevens+Uitleg'!$C$7="Ja",4,0)+IF('Basisgegevens+Uitleg'!$C$8="Ja",4,0)+IF('Basisgegevens+Uitleg'!$C$9="Ja",4,0)),C109,"Niet")&amp;(G109&amp;H109&amp;I109&amp;J109&amp;IF('Basisgegevens+Uitleg'!$C$6="Ja",L109&amp;M109&amp;N109&amp;O109,"")&amp;IF('Basisgegevens+Uitleg'!$C$7="Ja",Q109&amp;R109&amp;S109&amp;T109,"")&amp;IF('Basisgegevens+Uitleg'!$C$8="Ja",V109&amp;W109&amp;X109&amp;Y109,"")&amp;IF('Basisgegevens+Uitleg'!$C$9="Ja",AA109&amp;AB109&amp;AC109&amp;AD109,"")),1))=TRUE,"","M ")&amp;IF(ISERROR(SEARCH("A",IF(IF('Basisgegevens+Uitleg'!$C$5="Ja",LEN(G109&amp;H109&amp;I109&amp;J109),0)+IF('Basisgegevens+Uitleg'!$C$6="Ja",LEN(L109&amp;M109&amp;N109&amp;O109),0)+IF('Basisgegevens+Uitleg'!$C$7="Ja",LEN(Q109&amp;R109&amp;S109&amp;T109),0)+IF('Basisgegevens+Uitleg'!$C$8="Ja",LEN(V109&amp;W109&amp;X109&amp;Y109),0)+IF('Basisgegevens+Uitleg'!$C$9="Ja",LEN(AA109&amp;AB109&amp;AC109&amp;AD109),0)&lt;(4+IF('Basisgegevens+Uitleg'!$C$6="Ja",4,0)+IF('Basisgegevens+Uitleg'!$C$7="Ja",4,0)+IF('Basisgegevens+Uitleg'!$C$8="Ja",4,0)+IF('Basisgegevens+Uitleg'!$C$9="Ja",4,0)),C109,"Niet")&amp;(G109&amp;H109&amp;I109&amp;J109&amp;IF('Basisgegevens+Uitleg'!$C$6="Ja",L109&amp;M109&amp;N109&amp;O109,"")&amp;IF('Basisgegevens+Uitleg'!$C$7="Ja",Q109&amp;R109&amp;S109&amp;T109,"")&amp;IF('Basisgegevens+Uitleg'!$C$8="Ja",V109&amp;W109&amp;X109&amp;Y109,"")&amp;IF('Basisgegevens+Uitleg'!$C$9="Ja",AA109&amp;AB109&amp;AC109&amp;AD109,"")),1))=TRUE,"","A")))</f>
        <v>V</v>
      </c>
      <c r="E109" s="110" t="str">
        <f t="shared" si="5"/>
        <v>Dinsdag</v>
      </c>
      <c r="F109" s="138">
        <f>IF(ROW(E109)-5&lt;='Basisgegevens+Uitleg'!$C$2,F108+1,"--")</f>
        <v>45426</v>
      </c>
      <c r="G109" s="86"/>
      <c r="H109" s="82"/>
      <c r="I109" s="82"/>
      <c r="J109" s="87"/>
      <c r="K109" s="9"/>
      <c r="L109" s="86"/>
      <c r="M109" s="82"/>
      <c r="N109" s="82"/>
      <c r="O109" s="87"/>
      <c r="P109" s="9"/>
      <c r="Q109" s="86"/>
      <c r="R109" s="82"/>
      <c r="S109" s="82"/>
      <c r="T109" s="87"/>
      <c r="U109" s="9"/>
      <c r="V109" s="86"/>
      <c r="W109" s="82"/>
      <c r="X109" s="82"/>
      <c r="Y109" s="87"/>
      <c r="Z109" s="9"/>
      <c r="AA109" s="86"/>
      <c r="AB109" s="82"/>
      <c r="AC109" s="82"/>
      <c r="AD109" s="87"/>
      <c r="AE109" s="9"/>
      <c r="AF109" s="108"/>
      <c r="AG109" s="18" t="str">
        <f>IF(ISERROR(VLOOKUP($F109,'Speciale dagen&amp;Activiteiten'!$A$3:$A$100,1,FALSE))=TRUE,"",VLOOKUP($F109,'Speciale dagen&amp;Activiteiten'!$A$3:$B$100,2,FALSE))</f>
        <v/>
      </c>
      <c r="AH109" s="14" t="str">
        <f>IF(ISERROR(VLOOKUP(CONCATENATE(DAY($F109),"-",MONTH($F109)),Verjaardagen!$C$2:$C$101,1,FALSE))=TRUE,"",VLOOKUP(CONCATENATE(DAY($F109),"-",MONTH($F109)),Verjaardagen!$C$2:$E$101,3,FALSE))</f>
        <v/>
      </c>
      <c r="AI109" s="15" t="str">
        <f>IF(ISERROR(VLOOKUP(F109,'School(vakanties)&amp;Activiteiten'!A$4:A$102,1,FALSE)=TRUE),IF(ISERROR(VLOOKUP(F109,'School(vakanties)&amp;Activiteiten'!B$4:B$102,1,FALSE)=TRUE),IF(AJ109&gt;0,AI108,""),VLOOKUP(F109,'School(vakanties)&amp;Activiteiten'!B$4:C$102,2,FALSE)),VLOOKUP(F109,'School(vakanties)&amp;Activiteiten'!A$4:C$102,3,FALSE))</f>
        <v/>
      </c>
      <c r="AJ109" s="16">
        <f>IF(ISERROR(VLOOKUP(F109,'School(vakanties)&amp;Activiteiten'!A$4:A$102,1,FALSE)=TRUE),IF(AND(AJ108&gt;0,AJ108&lt;999),AJ108-1,0),VLOOKUP(F109,'School(vakanties)&amp;Activiteiten'!A$4:D$102,4,FALSE))</f>
        <v>0</v>
      </c>
    </row>
    <row r="110" spans="1:36" x14ac:dyDescent="0.25">
      <c r="A110" s="180" t="str">
        <f t="shared" si="3"/>
        <v>--</v>
      </c>
      <c r="B110" s="110">
        <f t="shared" si="4"/>
        <v>20</v>
      </c>
      <c r="C110" s="179" t="str">
        <f>IF(F110="--","--",IF(ISEVEN(B110)=TRUE,SUBSTITUTE(LEFT(VLOOKUP(E110,'Basisgegevens+Uitleg'!$B$19:$D$25,3,),1),0,"--"),SUBSTITUTE(LEFT(VLOOKUP(E110,'Basisgegevens+Uitleg'!$B$19:$C$25,2,),1),0,"--")))</f>
        <v>V</v>
      </c>
      <c r="D110" s="179" t="str">
        <f>IF(F110="--","--",TRIM(IF(ISERROR(SEARCH("V",IF(IF('Basisgegevens+Uitleg'!$C$5="Ja",LEN(G110&amp;H110&amp;I110&amp;J110),0)+IF('Basisgegevens+Uitleg'!$C$6="Ja",LEN(L110&amp;M110&amp;N110&amp;O110),0)+IF('Basisgegevens+Uitleg'!$C$7="Ja",LEN(Q110&amp;R110&amp;S110&amp;T110),0)+IF('Basisgegevens+Uitleg'!$C$8="Ja",LEN(V110&amp;W110&amp;X110&amp;Y110),0)+IF('Basisgegevens+Uitleg'!$C$9="Ja",LEN(AA110&amp;AB110&amp;AC110&amp;AD110),0)&lt;(4+IF('Basisgegevens+Uitleg'!$C$6="Ja",4,0)+IF('Basisgegevens+Uitleg'!$C$7="Ja",4,0)+IF('Basisgegevens+Uitleg'!$C$8="Ja",4,0)+IF('Basisgegevens+Uitleg'!$C$9="Ja",4,0)),C110,"Niet")&amp;(G110&amp;H110&amp;I110&amp;J110&amp;IF('Basisgegevens+Uitleg'!$C$6="Ja",L110&amp;M110&amp;N110&amp;O110,"")&amp;IF('Basisgegevens+Uitleg'!$C$7="Ja",Q110&amp;R110&amp;S110&amp;T110,"")&amp;IF('Basisgegevens+Uitleg'!$C$8="Ja",V110&amp;W110&amp;X110&amp;Y110,"")&amp;IF('Basisgegevens+Uitleg'!$C$9="Ja",AA110&amp;AB110&amp;AC110&amp;AD110,"")),1))=TRUE,"","V ")&amp;IF(ISERROR(SEARCH("M",IF(IF('Basisgegevens+Uitleg'!$C$5="Ja",LEN(G110&amp;H110&amp;I110&amp;J110),0)+IF('Basisgegevens+Uitleg'!$C$6="Ja",LEN(L110&amp;M110&amp;N110&amp;O110),0)+IF('Basisgegevens+Uitleg'!$C$7="Ja",LEN(Q110&amp;R110&amp;S110&amp;T110),0)+IF('Basisgegevens+Uitleg'!$C$8="Ja",LEN(V110&amp;W110&amp;X110&amp;Y110),0)+IF('Basisgegevens+Uitleg'!$C$9="Ja",LEN(AA110&amp;AB110&amp;AC110&amp;AD110),0)&lt;(4+IF('Basisgegevens+Uitleg'!$C$6="Ja",4,0)+IF('Basisgegevens+Uitleg'!$C$7="Ja",4,0)+IF('Basisgegevens+Uitleg'!$C$8="Ja",4,0)+IF('Basisgegevens+Uitleg'!$C$9="Ja",4,0)),C110,"Niet")&amp;(G110&amp;H110&amp;I110&amp;J110&amp;IF('Basisgegevens+Uitleg'!$C$6="Ja",L110&amp;M110&amp;N110&amp;O110,"")&amp;IF('Basisgegevens+Uitleg'!$C$7="Ja",Q110&amp;R110&amp;S110&amp;T110,"")&amp;IF('Basisgegevens+Uitleg'!$C$8="Ja",V110&amp;W110&amp;X110&amp;Y110,"")&amp;IF('Basisgegevens+Uitleg'!$C$9="Ja",AA110&amp;AB110&amp;AC110&amp;AD110,"")),1))=TRUE,"","M ")&amp;IF(ISERROR(SEARCH("A",IF(IF('Basisgegevens+Uitleg'!$C$5="Ja",LEN(G110&amp;H110&amp;I110&amp;J110),0)+IF('Basisgegevens+Uitleg'!$C$6="Ja",LEN(L110&amp;M110&amp;N110&amp;O110),0)+IF('Basisgegevens+Uitleg'!$C$7="Ja",LEN(Q110&amp;R110&amp;S110&amp;T110),0)+IF('Basisgegevens+Uitleg'!$C$8="Ja",LEN(V110&amp;W110&amp;X110&amp;Y110),0)+IF('Basisgegevens+Uitleg'!$C$9="Ja",LEN(AA110&amp;AB110&amp;AC110&amp;AD110),0)&lt;(4+IF('Basisgegevens+Uitleg'!$C$6="Ja",4,0)+IF('Basisgegevens+Uitleg'!$C$7="Ja",4,0)+IF('Basisgegevens+Uitleg'!$C$8="Ja",4,0)+IF('Basisgegevens+Uitleg'!$C$9="Ja",4,0)),C110,"Niet")&amp;(G110&amp;H110&amp;I110&amp;J110&amp;IF('Basisgegevens+Uitleg'!$C$6="Ja",L110&amp;M110&amp;N110&amp;O110,"")&amp;IF('Basisgegevens+Uitleg'!$C$7="Ja",Q110&amp;R110&amp;S110&amp;T110,"")&amp;IF('Basisgegevens+Uitleg'!$C$8="Ja",V110&amp;W110&amp;X110&amp;Y110,"")&amp;IF('Basisgegevens+Uitleg'!$C$9="Ja",AA110&amp;AB110&amp;AC110&amp;AD110,"")),1))=TRUE,"","A")))</f>
        <v>V</v>
      </c>
      <c r="E110" s="110" t="str">
        <f t="shared" si="5"/>
        <v>Woensdag</v>
      </c>
      <c r="F110" s="138">
        <f>IF(ROW(E110)-5&lt;='Basisgegevens+Uitleg'!$C$2,F109+1,"--")</f>
        <v>45427</v>
      </c>
      <c r="G110" s="86"/>
      <c r="H110" s="82"/>
      <c r="I110" s="82"/>
      <c r="J110" s="87"/>
      <c r="K110" s="9"/>
      <c r="L110" s="86"/>
      <c r="M110" s="82"/>
      <c r="N110" s="82"/>
      <c r="O110" s="87"/>
      <c r="P110" s="9"/>
      <c r="Q110" s="86"/>
      <c r="R110" s="82"/>
      <c r="S110" s="82"/>
      <c r="T110" s="87"/>
      <c r="U110" s="9"/>
      <c r="V110" s="86"/>
      <c r="W110" s="82"/>
      <c r="X110" s="82"/>
      <c r="Y110" s="87"/>
      <c r="Z110" s="9"/>
      <c r="AA110" s="86"/>
      <c r="AB110" s="82"/>
      <c r="AC110" s="82"/>
      <c r="AD110" s="87"/>
      <c r="AE110" s="9"/>
      <c r="AF110" s="108"/>
      <c r="AG110" s="18" t="str">
        <f>IF(ISERROR(VLOOKUP($F110,'Speciale dagen&amp;Activiteiten'!$A$3:$A$100,1,FALSE))=TRUE,"",VLOOKUP($F110,'Speciale dagen&amp;Activiteiten'!$A$3:$B$100,2,FALSE))</f>
        <v/>
      </c>
      <c r="AH110" s="14" t="str">
        <f>IF(ISERROR(VLOOKUP(CONCATENATE(DAY($F110),"-",MONTH($F110)),Verjaardagen!$C$2:$C$101,1,FALSE))=TRUE,"",VLOOKUP(CONCATENATE(DAY($F110),"-",MONTH($F110)),Verjaardagen!$C$2:$E$101,3,FALSE))</f>
        <v/>
      </c>
      <c r="AI110" s="15" t="str">
        <f>IF(ISERROR(VLOOKUP(F110,'School(vakanties)&amp;Activiteiten'!A$4:A$102,1,FALSE)=TRUE),IF(ISERROR(VLOOKUP(F110,'School(vakanties)&amp;Activiteiten'!B$4:B$102,1,FALSE)=TRUE),IF(AJ110&gt;0,AI109,""),VLOOKUP(F110,'School(vakanties)&amp;Activiteiten'!B$4:C$102,2,FALSE)),VLOOKUP(F110,'School(vakanties)&amp;Activiteiten'!A$4:C$102,3,FALSE))</f>
        <v/>
      </c>
      <c r="AJ110" s="16">
        <f>IF(ISERROR(VLOOKUP(F110,'School(vakanties)&amp;Activiteiten'!A$4:A$102,1,FALSE)=TRUE),IF(AND(AJ109&gt;0,AJ109&lt;999),AJ109-1,0),VLOOKUP(F110,'School(vakanties)&amp;Activiteiten'!A$4:D$102,4,FALSE))</f>
        <v>0</v>
      </c>
    </row>
    <row r="111" spans="1:36" x14ac:dyDescent="0.25">
      <c r="A111" s="180" t="str">
        <f t="shared" si="3"/>
        <v>--</v>
      </c>
      <c r="B111" s="110">
        <f t="shared" si="4"/>
        <v>20</v>
      </c>
      <c r="C111" s="179" t="str">
        <f>IF(F111="--","--",IF(ISEVEN(B111)=TRUE,SUBSTITUTE(LEFT(VLOOKUP(E111,'Basisgegevens+Uitleg'!$B$19:$D$25,3,),1),0,"--"),SUBSTITUTE(LEFT(VLOOKUP(E111,'Basisgegevens+Uitleg'!$B$19:$C$25,2,),1),0,"--")))</f>
        <v>V</v>
      </c>
      <c r="D111" s="179" t="str">
        <f>IF(F111="--","--",TRIM(IF(ISERROR(SEARCH("V",IF(IF('Basisgegevens+Uitleg'!$C$5="Ja",LEN(G111&amp;H111&amp;I111&amp;J111),0)+IF('Basisgegevens+Uitleg'!$C$6="Ja",LEN(L111&amp;M111&amp;N111&amp;O111),0)+IF('Basisgegevens+Uitleg'!$C$7="Ja",LEN(Q111&amp;R111&amp;S111&amp;T111),0)+IF('Basisgegevens+Uitleg'!$C$8="Ja",LEN(V111&amp;W111&amp;X111&amp;Y111),0)+IF('Basisgegevens+Uitleg'!$C$9="Ja",LEN(AA111&amp;AB111&amp;AC111&amp;AD111),0)&lt;(4+IF('Basisgegevens+Uitleg'!$C$6="Ja",4,0)+IF('Basisgegevens+Uitleg'!$C$7="Ja",4,0)+IF('Basisgegevens+Uitleg'!$C$8="Ja",4,0)+IF('Basisgegevens+Uitleg'!$C$9="Ja",4,0)),C111,"Niet")&amp;(G111&amp;H111&amp;I111&amp;J111&amp;IF('Basisgegevens+Uitleg'!$C$6="Ja",L111&amp;M111&amp;N111&amp;O111,"")&amp;IF('Basisgegevens+Uitleg'!$C$7="Ja",Q111&amp;R111&amp;S111&amp;T111,"")&amp;IF('Basisgegevens+Uitleg'!$C$8="Ja",V111&amp;W111&amp;X111&amp;Y111,"")&amp;IF('Basisgegevens+Uitleg'!$C$9="Ja",AA111&amp;AB111&amp;AC111&amp;AD111,"")),1))=TRUE,"","V ")&amp;IF(ISERROR(SEARCH("M",IF(IF('Basisgegevens+Uitleg'!$C$5="Ja",LEN(G111&amp;H111&amp;I111&amp;J111),0)+IF('Basisgegevens+Uitleg'!$C$6="Ja",LEN(L111&amp;M111&amp;N111&amp;O111),0)+IF('Basisgegevens+Uitleg'!$C$7="Ja",LEN(Q111&amp;R111&amp;S111&amp;T111),0)+IF('Basisgegevens+Uitleg'!$C$8="Ja",LEN(V111&amp;W111&amp;X111&amp;Y111),0)+IF('Basisgegevens+Uitleg'!$C$9="Ja",LEN(AA111&amp;AB111&amp;AC111&amp;AD111),0)&lt;(4+IF('Basisgegevens+Uitleg'!$C$6="Ja",4,0)+IF('Basisgegevens+Uitleg'!$C$7="Ja",4,0)+IF('Basisgegevens+Uitleg'!$C$8="Ja",4,0)+IF('Basisgegevens+Uitleg'!$C$9="Ja",4,0)),C111,"Niet")&amp;(G111&amp;H111&amp;I111&amp;J111&amp;IF('Basisgegevens+Uitleg'!$C$6="Ja",L111&amp;M111&amp;N111&amp;O111,"")&amp;IF('Basisgegevens+Uitleg'!$C$7="Ja",Q111&amp;R111&amp;S111&amp;T111,"")&amp;IF('Basisgegevens+Uitleg'!$C$8="Ja",V111&amp;W111&amp;X111&amp;Y111,"")&amp;IF('Basisgegevens+Uitleg'!$C$9="Ja",AA111&amp;AB111&amp;AC111&amp;AD111,"")),1))=TRUE,"","M ")&amp;IF(ISERROR(SEARCH("A",IF(IF('Basisgegevens+Uitleg'!$C$5="Ja",LEN(G111&amp;H111&amp;I111&amp;J111),0)+IF('Basisgegevens+Uitleg'!$C$6="Ja",LEN(L111&amp;M111&amp;N111&amp;O111),0)+IF('Basisgegevens+Uitleg'!$C$7="Ja",LEN(Q111&amp;R111&amp;S111&amp;T111),0)+IF('Basisgegevens+Uitleg'!$C$8="Ja",LEN(V111&amp;W111&amp;X111&amp;Y111),0)+IF('Basisgegevens+Uitleg'!$C$9="Ja",LEN(AA111&amp;AB111&amp;AC111&amp;AD111),0)&lt;(4+IF('Basisgegevens+Uitleg'!$C$6="Ja",4,0)+IF('Basisgegevens+Uitleg'!$C$7="Ja",4,0)+IF('Basisgegevens+Uitleg'!$C$8="Ja",4,0)+IF('Basisgegevens+Uitleg'!$C$9="Ja",4,0)),C111,"Niet")&amp;(G111&amp;H111&amp;I111&amp;J111&amp;IF('Basisgegevens+Uitleg'!$C$6="Ja",L111&amp;M111&amp;N111&amp;O111,"")&amp;IF('Basisgegevens+Uitleg'!$C$7="Ja",Q111&amp;R111&amp;S111&amp;T111,"")&amp;IF('Basisgegevens+Uitleg'!$C$8="Ja",V111&amp;W111&amp;X111&amp;Y111,"")&amp;IF('Basisgegevens+Uitleg'!$C$9="Ja",AA111&amp;AB111&amp;AC111&amp;AD111,"")),1))=TRUE,"","A")))</f>
        <v>V</v>
      </c>
      <c r="E111" s="110" t="str">
        <f t="shared" si="5"/>
        <v>Donderdag</v>
      </c>
      <c r="F111" s="138">
        <f>IF(ROW(E111)-5&lt;='Basisgegevens+Uitleg'!$C$2,F110+1,"--")</f>
        <v>45428</v>
      </c>
      <c r="G111" s="86"/>
      <c r="H111" s="82"/>
      <c r="I111" s="82"/>
      <c r="J111" s="87"/>
      <c r="K111" s="9"/>
      <c r="L111" s="86"/>
      <c r="M111" s="82"/>
      <c r="N111" s="82"/>
      <c r="O111" s="87"/>
      <c r="P111" s="9"/>
      <c r="Q111" s="86"/>
      <c r="R111" s="82"/>
      <c r="S111" s="82"/>
      <c r="T111" s="87"/>
      <c r="U111" s="9"/>
      <c r="V111" s="86"/>
      <c r="W111" s="82"/>
      <c r="X111" s="82"/>
      <c r="Y111" s="87"/>
      <c r="Z111" s="9"/>
      <c r="AA111" s="86"/>
      <c r="AB111" s="82"/>
      <c r="AC111" s="82"/>
      <c r="AD111" s="87"/>
      <c r="AE111" s="9"/>
      <c r="AF111" s="108"/>
      <c r="AG111" s="18" t="str">
        <f>IF(ISERROR(VLOOKUP($F111,'Speciale dagen&amp;Activiteiten'!$A$3:$A$100,1,FALSE))=TRUE,"",VLOOKUP($F111,'Speciale dagen&amp;Activiteiten'!$A$3:$B$100,2,FALSE))</f>
        <v/>
      </c>
      <c r="AH111" s="14" t="str">
        <f>IF(ISERROR(VLOOKUP(CONCATENATE(DAY($F111),"-",MONTH($F111)),Verjaardagen!$C$2:$C$101,1,FALSE))=TRUE,"",VLOOKUP(CONCATENATE(DAY($F111),"-",MONTH($F111)),Verjaardagen!$C$2:$E$101,3,FALSE))</f>
        <v/>
      </c>
      <c r="AI111" s="15" t="str">
        <f>IF(ISERROR(VLOOKUP(F111,'School(vakanties)&amp;Activiteiten'!A$4:A$102,1,FALSE)=TRUE),IF(ISERROR(VLOOKUP(F111,'School(vakanties)&amp;Activiteiten'!B$4:B$102,1,FALSE)=TRUE),IF(AJ111&gt;0,AI110,""),VLOOKUP(F111,'School(vakanties)&amp;Activiteiten'!B$4:C$102,2,FALSE)),VLOOKUP(F111,'School(vakanties)&amp;Activiteiten'!A$4:C$102,3,FALSE))</f>
        <v/>
      </c>
      <c r="AJ111" s="16">
        <f>IF(ISERROR(VLOOKUP(F111,'School(vakanties)&amp;Activiteiten'!A$4:A$102,1,FALSE)=TRUE),IF(AND(AJ110&gt;0,AJ110&lt;999),AJ110-1,0),VLOOKUP(F111,'School(vakanties)&amp;Activiteiten'!A$4:D$102,4,FALSE))</f>
        <v>0</v>
      </c>
    </row>
    <row r="112" spans="1:36" x14ac:dyDescent="0.25">
      <c r="A112" s="180" t="str">
        <f t="shared" si="3"/>
        <v>--</v>
      </c>
      <c r="B112" s="110">
        <f t="shared" si="4"/>
        <v>20</v>
      </c>
      <c r="C112" s="179" t="str">
        <f>IF(F112="--","--",IF(ISEVEN(B112)=TRUE,SUBSTITUTE(LEFT(VLOOKUP(E112,'Basisgegevens+Uitleg'!$B$19:$D$25,3,),1),0,"--"),SUBSTITUTE(LEFT(VLOOKUP(E112,'Basisgegevens+Uitleg'!$B$19:$C$25,2,),1),0,"--")))</f>
        <v>V</v>
      </c>
      <c r="D112" s="179" t="str">
        <f>IF(F112="--","--",TRIM(IF(ISERROR(SEARCH("V",IF(IF('Basisgegevens+Uitleg'!$C$5="Ja",LEN(G112&amp;H112&amp;I112&amp;J112),0)+IF('Basisgegevens+Uitleg'!$C$6="Ja",LEN(L112&amp;M112&amp;N112&amp;O112),0)+IF('Basisgegevens+Uitleg'!$C$7="Ja",LEN(Q112&amp;R112&amp;S112&amp;T112),0)+IF('Basisgegevens+Uitleg'!$C$8="Ja",LEN(V112&amp;W112&amp;X112&amp;Y112),0)+IF('Basisgegevens+Uitleg'!$C$9="Ja",LEN(AA112&amp;AB112&amp;AC112&amp;AD112),0)&lt;(4+IF('Basisgegevens+Uitleg'!$C$6="Ja",4,0)+IF('Basisgegevens+Uitleg'!$C$7="Ja",4,0)+IF('Basisgegevens+Uitleg'!$C$8="Ja",4,0)+IF('Basisgegevens+Uitleg'!$C$9="Ja",4,0)),C112,"Niet")&amp;(G112&amp;H112&amp;I112&amp;J112&amp;IF('Basisgegevens+Uitleg'!$C$6="Ja",L112&amp;M112&amp;N112&amp;O112,"")&amp;IF('Basisgegevens+Uitleg'!$C$7="Ja",Q112&amp;R112&amp;S112&amp;T112,"")&amp;IF('Basisgegevens+Uitleg'!$C$8="Ja",V112&amp;W112&amp;X112&amp;Y112,"")&amp;IF('Basisgegevens+Uitleg'!$C$9="Ja",AA112&amp;AB112&amp;AC112&amp;AD112,"")),1))=TRUE,"","V ")&amp;IF(ISERROR(SEARCH("M",IF(IF('Basisgegevens+Uitleg'!$C$5="Ja",LEN(G112&amp;H112&amp;I112&amp;J112),0)+IF('Basisgegevens+Uitleg'!$C$6="Ja",LEN(L112&amp;M112&amp;N112&amp;O112),0)+IF('Basisgegevens+Uitleg'!$C$7="Ja",LEN(Q112&amp;R112&amp;S112&amp;T112),0)+IF('Basisgegevens+Uitleg'!$C$8="Ja",LEN(V112&amp;W112&amp;X112&amp;Y112),0)+IF('Basisgegevens+Uitleg'!$C$9="Ja",LEN(AA112&amp;AB112&amp;AC112&amp;AD112),0)&lt;(4+IF('Basisgegevens+Uitleg'!$C$6="Ja",4,0)+IF('Basisgegevens+Uitleg'!$C$7="Ja",4,0)+IF('Basisgegevens+Uitleg'!$C$8="Ja",4,0)+IF('Basisgegevens+Uitleg'!$C$9="Ja",4,0)),C112,"Niet")&amp;(G112&amp;H112&amp;I112&amp;J112&amp;IF('Basisgegevens+Uitleg'!$C$6="Ja",L112&amp;M112&amp;N112&amp;O112,"")&amp;IF('Basisgegevens+Uitleg'!$C$7="Ja",Q112&amp;R112&amp;S112&amp;T112,"")&amp;IF('Basisgegevens+Uitleg'!$C$8="Ja",V112&amp;W112&amp;X112&amp;Y112,"")&amp;IF('Basisgegevens+Uitleg'!$C$9="Ja",AA112&amp;AB112&amp;AC112&amp;AD112,"")),1))=TRUE,"","M ")&amp;IF(ISERROR(SEARCH("A",IF(IF('Basisgegevens+Uitleg'!$C$5="Ja",LEN(G112&amp;H112&amp;I112&amp;J112),0)+IF('Basisgegevens+Uitleg'!$C$6="Ja",LEN(L112&amp;M112&amp;N112&amp;O112),0)+IF('Basisgegevens+Uitleg'!$C$7="Ja",LEN(Q112&amp;R112&amp;S112&amp;T112),0)+IF('Basisgegevens+Uitleg'!$C$8="Ja",LEN(V112&amp;W112&amp;X112&amp;Y112),0)+IF('Basisgegevens+Uitleg'!$C$9="Ja",LEN(AA112&amp;AB112&amp;AC112&amp;AD112),0)&lt;(4+IF('Basisgegevens+Uitleg'!$C$6="Ja",4,0)+IF('Basisgegevens+Uitleg'!$C$7="Ja",4,0)+IF('Basisgegevens+Uitleg'!$C$8="Ja",4,0)+IF('Basisgegevens+Uitleg'!$C$9="Ja",4,0)),C112,"Niet")&amp;(G112&amp;H112&amp;I112&amp;J112&amp;IF('Basisgegevens+Uitleg'!$C$6="Ja",L112&amp;M112&amp;N112&amp;O112,"")&amp;IF('Basisgegevens+Uitleg'!$C$7="Ja",Q112&amp;R112&amp;S112&amp;T112,"")&amp;IF('Basisgegevens+Uitleg'!$C$8="Ja",V112&amp;W112&amp;X112&amp;Y112,"")&amp;IF('Basisgegevens+Uitleg'!$C$9="Ja",AA112&amp;AB112&amp;AC112&amp;AD112,"")),1))=TRUE,"","A")))</f>
        <v>V</v>
      </c>
      <c r="E112" s="110" t="str">
        <f t="shared" si="5"/>
        <v>Vrijdag</v>
      </c>
      <c r="F112" s="138">
        <f>IF(ROW(E112)-5&lt;='Basisgegevens+Uitleg'!$C$2,F111+1,"--")</f>
        <v>45429</v>
      </c>
      <c r="G112" s="86"/>
      <c r="H112" s="82"/>
      <c r="I112" s="82"/>
      <c r="J112" s="87"/>
      <c r="K112" s="9"/>
      <c r="L112" s="86"/>
      <c r="M112" s="82"/>
      <c r="N112" s="82"/>
      <c r="O112" s="87"/>
      <c r="P112" s="9"/>
      <c r="Q112" s="86"/>
      <c r="R112" s="82"/>
      <c r="S112" s="82"/>
      <c r="T112" s="87"/>
      <c r="U112" s="9"/>
      <c r="V112" s="86"/>
      <c r="W112" s="82"/>
      <c r="X112" s="82"/>
      <c r="Y112" s="87"/>
      <c r="Z112" s="9"/>
      <c r="AA112" s="86"/>
      <c r="AB112" s="82"/>
      <c r="AC112" s="82"/>
      <c r="AD112" s="87"/>
      <c r="AE112" s="9"/>
      <c r="AF112" s="108"/>
      <c r="AG112" s="18" t="str">
        <f>IF(ISERROR(VLOOKUP($F112,'Speciale dagen&amp;Activiteiten'!$A$3:$A$100,1,FALSE))=TRUE,"",VLOOKUP($F112,'Speciale dagen&amp;Activiteiten'!$A$3:$B$100,2,FALSE))</f>
        <v/>
      </c>
      <c r="AH112" s="14" t="str">
        <f>IF(ISERROR(VLOOKUP(CONCATENATE(DAY($F112),"-",MONTH($F112)),Verjaardagen!$C$2:$C$101,1,FALSE))=TRUE,"",VLOOKUP(CONCATENATE(DAY($F112),"-",MONTH($F112)),Verjaardagen!$C$2:$E$101,3,FALSE))</f>
        <v/>
      </c>
      <c r="AI112" s="15" t="str">
        <f>IF(ISERROR(VLOOKUP(F112,'School(vakanties)&amp;Activiteiten'!A$4:A$102,1,FALSE)=TRUE),IF(ISERROR(VLOOKUP(F112,'School(vakanties)&amp;Activiteiten'!B$4:B$102,1,FALSE)=TRUE),IF(AJ112&gt;0,AI111,""),VLOOKUP(F112,'School(vakanties)&amp;Activiteiten'!B$4:C$102,2,FALSE)),VLOOKUP(F112,'School(vakanties)&amp;Activiteiten'!A$4:C$102,3,FALSE))</f>
        <v/>
      </c>
      <c r="AJ112" s="16">
        <f>IF(ISERROR(VLOOKUP(F112,'School(vakanties)&amp;Activiteiten'!A$4:A$102,1,FALSE)=TRUE),IF(AND(AJ111&gt;0,AJ111&lt;999),AJ111-1,0),VLOOKUP(F112,'School(vakanties)&amp;Activiteiten'!A$4:D$102,4,FALSE))</f>
        <v>0</v>
      </c>
    </row>
    <row r="113" spans="1:36" x14ac:dyDescent="0.25">
      <c r="A113" s="180" t="str">
        <f t="shared" si="3"/>
        <v>--</v>
      </c>
      <c r="B113" s="110">
        <f t="shared" si="4"/>
        <v>20</v>
      </c>
      <c r="C113" s="179" t="str">
        <f>IF(F113="--","--",IF(ISEVEN(B113)=TRUE,SUBSTITUTE(LEFT(VLOOKUP(E113,'Basisgegevens+Uitleg'!$B$19:$D$25,3,),1),0,"--"),SUBSTITUTE(LEFT(VLOOKUP(E113,'Basisgegevens+Uitleg'!$B$19:$C$25,2,),1),0,"--")))</f>
        <v>M</v>
      </c>
      <c r="D113" s="179" t="str">
        <f>IF(F113="--","--",TRIM(IF(ISERROR(SEARCH("V",IF(IF('Basisgegevens+Uitleg'!$C$5="Ja",LEN(G113&amp;H113&amp;I113&amp;J113),0)+IF('Basisgegevens+Uitleg'!$C$6="Ja",LEN(L113&amp;M113&amp;N113&amp;O113),0)+IF('Basisgegevens+Uitleg'!$C$7="Ja",LEN(Q113&amp;R113&amp;S113&amp;T113),0)+IF('Basisgegevens+Uitleg'!$C$8="Ja",LEN(V113&amp;W113&amp;X113&amp;Y113),0)+IF('Basisgegevens+Uitleg'!$C$9="Ja",LEN(AA113&amp;AB113&amp;AC113&amp;AD113),0)&lt;(4+IF('Basisgegevens+Uitleg'!$C$6="Ja",4,0)+IF('Basisgegevens+Uitleg'!$C$7="Ja",4,0)+IF('Basisgegevens+Uitleg'!$C$8="Ja",4,0)+IF('Basisgegevens+Uitleg'!$C$9="Ja",4,0)),C113,"Niet")&amp;(G113&amp;H113&amp;I113&amp;J113&amp;IF('Basisgegevens+Uitleg'!$C$6="Ja",L113&amp;M113&amp;N113&amp;O113,"")&amp;IF('Basisgegevens+Uitleg'!$C$7="Ja",Q113&amp;R113&amp;S113&amp;T113,"")&amp;IF('Basisgegevens+Uitleg'!$C$8="Ja",V113&amp;W113&amp;X113&amp;Y113,"")&amp;IF('Basisgegevens+Uitleg'!$C$9="Ja",AA113&amp;AB113&amp;AC113&amp;AD113,"")),1))=TRUE,"","V ")&amp;IF(ISERROR(SEARCH("M",IF(IF('Basisgegevens+Uitleg'!$C$5="Ja",LEN(G113&amp;H113&amp;I113&amp;J113),0)+IF('Basisgegevens+Uitleg'!$C$6="Ja",LEN(L113&amp;M113&amp;N113&amp;O113),0)+IF('Basisgegevens+Uitleg'!$C$7="Ja",LEN(Q113&amp;R113&amp;S113&amp;T113),0)+IF('Basisgegevens+Uitleg'!$C$8="Ja",LEN(V113&amp;W113&amp;X113&amp;Y113),0)+IF('Basisgegevens+Uitleg'!$C$9="Ja",LEN(AA113&amp;AB113&amp;AC113&amp;AD113),0)&lt;(4+IF('Basisgegevens+Uitleg'!$C$6="Ja",4,0)+IF('Basisgegevens+Uitleg'!$C$7="Ja",4,0)+IF('Basisgegevens+Uitleg'!$C$8="Ja",4,0)+IF('Basisgegevens+Uitleg'!$C$9="Ja",4,0)),C113,"Niet")&amp;(G113&amp;H113&amp;I113&amp;J113&amp;IF('Basisgegevens+Uitleg'!$C$6="Ja",L113&amp;M113&amp;N113&amp;O113,"")&amp;IF('Basisgegevens+Uitleg'!$C$7="Ja",Q113&amp;R113&amp;S113&amp;T113,"")&amp;IF('Basisgegevens+Uitleg'!$C$8="Ja",V113&amp;W113&amp;X113&amp;Y113,"")&amp;IF('Basisgegevens+Uitleg'!$C$9="Ja",AA113&amp;AB113&amp;AC113&amp;AD113,"")),1))=TRUE,"","M ")&amp;IF(ISERROR(SEARCH("A",IF(IF('Basisgegevens+Uitleg'!$C$5="Ja",LEN(G113&amp;H113&amp;I113&amp;J113),0)+IF('Basisgegevens+Uitleg'!$C$6="Ja",LEN(L113&amp;M113&amp;N113&amp;O113),0)+IF('Basisgegevens+Uitleg'!$C$7="Ja",LEN(Q113&amp;R113&amp;S113&amp;T113),0)+IF('Basisgegevens+Uitleg'!$C$8="Ja",LEN(V113&amp;W113&amp;X113&amp;Y113),0)+IF('Basisgegevens+Uitleg'!$C$9="Ja",LEN(AA113&amp;AB113&amp;AC113&amp;AD113),0)&lt;(4+IF('Basisgegevens+Uitleg'!$C$6="Ja",4,0)+IF('Basisgegevens+Uitleg'!$C$7="Ja",4,0)+IF('Basisgegevens+Uitleg'!$C$8="Ja",4,0)+IF('Basisgegevens+Uitleg'!$C$9="Ja",4,0)),C113,"Niet")&amp;(G113&amp;H113&amp;I113&amp;J113&amp;IF('Basisgegevens+Uitleg'!$C$6="Ja",L113&amp;M113&amp;N113&amp;O113,"")&amp;IF('Basisgegevens+Uitleg'!$C$7="Ja",Q113&amp;R113&amp;S113&amp;T113,"")&amp;IF('Basisgegevens+Uitleg'!$C$8="Ja",V113&amp;W113&amp;X113&amp;Y113,"")&amp;IF('Basisgegevens+Uitleg'!$C$9="Ja",AA113&amp;AB113&amp;AC113&amp;AD113,"")),1))=TRUE,"","A")))</f>
        <v>M</v>
      </c>
      <c r="E113" s="110" t="str">
        <f t="shared" si="5"/>
        <v>Zaterdag</v>
      </c>
      <c r="F113" s="138">
        <f>IF(ROW(E113)-5&lt;='Basisgegevens+Uitleg'!$C$2,F112+1,"--")</f>
        <v>45430</v>
      </c>
      <c r="G113" s="86"/>
      <c r="H113" s="82"/>
      <c r="I113" s="82"/>
      <c r="J113" s="87"/>
      <c r="K113" s="9"/>
      <c r="L113" s="86"/>
      <c r="M113" s="82"/>
      <c r="N113" s="82"/>
      <c r="O113" s="87"/>
      <c r="P113" s="9"/>
      <c r="Q113" s="86"/>
      <c r="R113" s="82"/>
      <c r="S113" s="82"/>
      <c r="T113" s="87"/>
      <c r="U113" s="9"/>
      <c r="V113" s="86"/>
      <c r="W113" s="82"/>
      <c r="X113" s="82"/>
      <c r="Y113" s="87"/>
      <c r="Z113" s="9"/>
      <c r="AA113" s="86"/>
      <c r="AB113" s="82"/>
      <c r="AC113" s="82"/>
      <c r="AD113" s="87"/>
      <c r="AE113" s="9"/>
      <c r="AF113" s="108"/>
      <c r="AG113" s="18" t="str">
        <f>IF(ISERROR(VLOOKUP($F113,'Speciale dagen&amp;Activiteiten'!$A$3:$A$100,1,FALSE))=TRUE,"",VLOOKUP($F113,'Speciale dagen&amp;Activiteiten'!$A$3:$B$100,2,FALSE))</f>
        <v/>
      </c>
      <c r="AH113" s="14" t="str">
        <f>IF(ISERROR(VLOOKUP(CONCATENATE(DAY($F113),"-",MONTH($F113)),Verjaardagen!$C$2:$C$101,1,FALSE))=TRUE,"",VLOOKUP(CONCATENATE(DAY($F113),"-",MONTH($F113)),Verjaardagen!$C$2:$E$101,3,FALSE))</f>
        <v/>
      </c>
      <c r="AI113" s="15" t="str">
        <f>IF(ISERROR(VLOOKUP(F113,'School(vakanties)&amp;Activiteiten'!A$4:A$102,1,FALSE)=TRUE),IF(ISERROR(VLOOKUP(F113,'School(vakanties)&amp;Activiteiten'!B$4:B$102,1,FALSE)=TRUE),IF(AJ113&gt;0,AI112,""),VLOOKUP(F113,'School(vakanties)&amp;Activiteiten'!B$4:C$102,2,FALSE)),VLOOKUP(F113,'School(vakanties)&amp;Activiteiten'!A$4:C$102,3,FALSE))</f>
        <v/>
      </c>
      <c r="AJ113" s="16">
        <f>IF(ISERROR(VLOOKUP(F113,'School(vakanties)&amp;Activiteiten'!A$4:A$102,1,FALSE)=TRUE),IF(AND(AJ112&gt;0,AJ112&lt;999),AJ112-1,0),VLOOKUP(F113,'School(vakanties)&amp;Activiteiten'!A$4:D$102,4,FALSE))</f>
        <v>0</v>
      </c>
    </row>
    <row r="114" spans="1:36" x14ac:dyDescent="0.25">
      <c r="A114" s="180" t="str">
        <f t="shared" si="3"/>
        <v>1e Pinkstedag</v>
      </c>
      <c r="B114" s="110">
        <f t="shared" si="4"/>
        <v>20</v>
      </c>
      <c r="C114" s="179" t="str">
        <f>IF(F114="--","--",IF(ISEVEN(B114)=TRUE,SUBSTITUTE(LEFT(VLOOKUP(E114,'Basisgegevens+Uitleg'!$B$19:$D$25,3,),1),0,"--"),SUBSTITUTE(LEFT(VLOOKUP(E114,'Basisgegevens+Uitleg'!$B$19:$C$25,2,),1),0,"--")))</f>
        <v>A</v>
      </c>
      <c r="D114" s="179" t="str">
        <f>IF(F114="--","--",TRIM(IF(ISERROR(SEARCH("V",IF(IF('Basisgegevens+Uitleg'!$C$5="Ja",LEN(G114&amp;H114&amp;I114&amp;J114),0)+IF('Basisgegevens+Uitleg'!$C$6="Ja",LEN(L114&amp;M114&amp;N114&amp;O114),0)+IF('Basisgegevens+Uitleg'!$C$7="Ja",LEN(Q114&amp;R114&amp;S114&amp;T114),0)+IF('Basisgegevens+Uitleg'!$C$8="Ja",LEN(V114&amp;W114&amp;X114&amp;Y114),0)+IF('Basisgegevens+Uitleg'!$C$9="Ja",LEN(AA114&amp;AB114&amp;AC114&amp;AD114),0)&lt;(4+IF('Basisgegevens+Uitleg'!$C$6="Ja",4,0)+IF('Basisgegevens+Uitleg'!$C$7="Ja",4,0)+IF('Basisgegevens+Uitleg'!$C$8="Ja",4,0)+IF('Basisgegevens+Uitleg'!$C$9="Ja",4,0)),C114,"Niet")&amp;(G114&amp;H114&amp;I114&amp;J114&amp;IF('Basisgegevens+Uitleg'!$C$6="Ja",L114&amp;M114&amp;N114&amp;O114,"")&amp;IF('Basisgegevens+Uitleg'!$C$7="Ja",Q114&amp;R114&amp;S114&amp;T114,"")&amp;IF('Basisgegevens+Uitleg'!$C$8="Ja",V114&amp;W114&amp;X114&amp;Y114,"")&amp;IF('Basisgegevens+Uitleg'!$C$9="Ja",AA114&amp;AB114&amp;AC114&amp;AD114,"")),1))=TRUE,"","V ")&amp;IF(ISERROR(SEARCH("M",IF(IF('Basisgegevens+Uitleg'!$C$5="Ja",LEN(G114&amp;H114&amp;I114&amp;J114),0)+IF('Basisgegevens+Uitleg'!$C$6="Ja",LEN(L114&amp;M114&amp;N114&amp;O114),0)+IF('Basisgegevens+Uitleg'!$C$7="Ja",LEN(Q114&amp;R114&amp;S114&amp;T114),0)+IF('Basisgegevens+Uitleg'!$C$8="Ja",LEN(V114&amp;W114&amp;X114&amp;Y114),0)+IF('Basisgegevens+Uitleg'!$C$9="Ja",LEN(AA114&amp;AB114&amp;AC114&amp;AD114),0)&lt;(4+IF('Basisgegevens+Uitleg'!$C$6="Ja",4,0)+IF('Basisgegevens+Uitleg'!$C$7="Ja",4,0)+IF('Basisgegevens+Uitleg'!$C$8="Ja",4,0)+IF('Basisgegevens+Uitleg'!$C$9="Ja",4,0)),C114,"Niet")&amp;(G114&amp;H114&amp;I114&amp;J114&amp;IF('Basisgegevens+Uitleg'!$C$6="Ja",L114&amp;M114&amp;N114&amp;O114,"")&amp;IF('Basisgegevens+Uitleg'!$C$7="Ja",Q114&amp;R114&amp;S114&amp;T114,"")&amp;IF('Basisgegevens+Uitleg'!$C$8="Ja",V114&amp;W114&amp;X114&amp;Y114,"")&amp;IF('Basisgegevens+Uitleg'!$C$9="Ja",AA114&amp;AB114&amp;AC114&amp;AD114,"")),1))=TRUE,"","M ")&amp;IF(ISERROR(SEARCH("A",IF(IF('Basisgegevens+Uitleg'!$C$5="Ja",LEN(G114&amp;H114&amp;I114&amp;J114),0)+IF('Basisgegevens+Uitleg'!$C$6="Ja",LEN(L114&amp;M114&amp;N114&amp;O114),0)+IF('Basisgegevens+Uitleg'!$C$7="Ja",LEN(Q114&amp;R114&amp;S114&amp;T114),0)+IF('Basisgegevens+Uitleg'!$C$8="Ja",LEN(V114&amp;W114&amp;X114&amp;Y114),0)+IF('Basisgegevens+Uitleg'!$C$9="Ja",LEN(AA114&amp;AB114&amp;AC114&amp;AD114),0)&lt;(4+IF('Basisgegevens+Uitleg'!$C$6="Ja",4,0)+IF('Basisgegevens+Uitleg'!$C$7="Ja",4,0)+IF('Basisgegevens+Uitleg'!$C$8="Ja",4,0)+IF('Basisgegevens+Uitleg'!$C$9="Ja",4,0)),C114,"Niet")&amp;(G114&amp;H114&amp;I114&amp;J114&amp;IF('Basisgegevens+Uitleg'!$C$6="Ja",L114&amp;M114&amp;N114&amp;O114,"")&amp;IF('Basisgegevens+Uitleg'!$C$7="Ja",Q114&amp;R114&amp;S114&amp;T114,"")&amp;IF('Basisgegevens+Uitleg'!$C$8="Ja",V114&amp;W114&amp;X114&amp;Y114,"")&amp;IF('Basisgegevens+Uitleg'!$C$9="Ja",AA114&amp;AB114&amp;AC114&amp;AD114,"")),1))=TRUE,"","A")))</f>
        <v>A</v>
      </c>
      <c r="E114" s="110" t="str">
        <f t="shared" si="5"/>
        <v>Zondag</v>
      </c>
      <c r="F114" s="138">
        <f>IF(ROW(E114)-5&lt;='Basisgegevens+Uitleg'!$C$2,F113+1,"--")</f>
        <v>45431</v>
      </c>
      <c r="G114" s="86"/>
      <c r="H114" s="82"/>
      <c r="I114" s="82"/>
      <c r="J114" s="87"/>
      <c r="K114" s="9"/>
      <c r="L114" s="86"/>
      <c r="M114" s="82"/>
      <c r="N114" s="82"/>
      <c r="O114" s="87"/>
      <c r="P114" s="9"/>
      <c r="Q114" s="86"/>
      <c r="R114" s="82"/>
      <c r="S114" s="82"/>
      <c r="T114" s="87"/>
      <c r="U114" s="9"/>
      <c r="V114" s="86"/>
      <c r="W114" s="82"/>
      <c r="X114" s="82"/>
      <c r="Y114" s="87"/>
      <c r="Z114" s="9"/>
      <c r="AA114" s="86"/>
      <c r="AB114" s="82"/>
      <c r="AC114" s="82"/>
      <c r="AD114" s="87"/>
      <c r="AE114" s="9"/>
      <c r="AF114" s="108"/>
      <c r="AG114" s="18" t="str">
        <f>IF(ISERROR(VLOOKUP($F114,'Speciale dagen&amp;Activiteiten'!$A$3:$A$100,1,FALSE))=TRUE,"",VLOOKUP($F114,'Speciale dagen&amp;Activiteiten'!$A$3:$B$100,2,FALSE))</f>
        <v>1e Pinkstedag</v>
      </c>
      <c r="AH114" s="14" t="str">
        <f>IF(ISERROR(VLOOKUP(CONCATENATE(DAY($F114),"-",MONTH($F114)),Verjaardagen!$C$2:$C$101,1,FALSE))=TRUE,"",VLOOKUP(CONCATENATE(DAY($F114),"-",MONTH($F114)),Verjaardagen!$C$2:$E$101,3,FALSE))</f>
        <v/>
      </c>
      <c r="AI114" s="15" t="str">
        <f>IF(ISERROR(VLOOKUP(F114,'School(vakanties)&amp;Activiteiten'!A$4:A$102,1,FALSE)=TRUE),IF(ISERROR(VLOOKUP(F114,'School(vakanties)&amp;Activiteiten'!B$4:B$102,1,FALSE)=TRUE),IF(AJ114&gt;0,AI113,""),VLOOKUP(F114,'School(vakanties)&amp;Activiteiten'!B$4:C$102,2,FALSE)),VLOOKUP(F114,'School(vakanties)&amp;Activiteiten'!A$4:C$102,3,FALSE))</f>
        <v/>
      </c>
      <c r="AJ114" s="16">
        <f>IF(ISERROR(VLOOKUP(F114,'School(vakanties)&amp;Activiteiten'!A$4:A$102,1,FALSE)=TRUE),IF(AND(AJ113&gt;0,AJ113&lt;999),AJ113-1,0),VLOOKUP(F114,'School(vakanties)&amp;Activiteiten'!A$4:D$102,4,FALSE))</f>
        <v>0</v>
      </c>
    </row>
    <row r="115" spans="1:36" x14ac:dyDescent="0.25">
      <c r="A115" s="180" t="str">
        <f t="shared" si="3"/>
        <v>2e Pinkstedag</v>
      </c>
      <c r="B115" s="110">
        <f t="shared" si="4"/>
        <v>21</v>
      </c>
      <c r="C115" s="179" t="str">
        <f>IF(F115="--","--",IF(ISEVEN(B115)=TRUE,SUBSTITUTE(LEFT(VLOOKUP(E115,'Basisgegevens+Uitleg'!$B$19:$D$25,3,),1),0,"--"),SUBSTITUTE(LEFT(VLOOKUP(E115,'Basisgegevens+Uitleg'!$B$19:$C$25,2,),1),0,"--")))</f>
        <v>V</v>
      </c>
      <c r="D115" s="179" t="str">
        <f>IF(F115="--","--",TRIM(IF(ISERROR(SEARCH("V",IF(IF('Basisgegevens+Uitleg'!$C$5="Ja",LEN(G115&amp;H115&amp;I115&amp;J115),0)+IF('Basisgegevens+Uitleg'!$C$6="Ja",LEN(L115&amp;M115&amp;N115&amp;O115),0)+IF('Basisgegevens+Uitleg'!$C$7="Ja",LEN(Q115&amp;R115&amp;S115&amp;T115),0)+IF('Basisgegevens+Uitleg'!$C$8="Ja",LEN(V115&amp;W115&amp;X115&amp;Y115),0)+IF('Basisgegevens+Uitleg'!$C$9="Ja",LEN(AA115&amp;AB115&amp;AC115&amp;AD115),0)&lt;(4+IF('Basisgegevens+Uitleg'!$C$6="Ja",4,0)+IF('Basisgegevens+Uitleg'!$C$7="Ja",4,0)+IF('Basisgegevens+Uitleg'!$C$8="Ja",4,0)+IF('Basisgegevens+Uitleg'!$C$9="Ja",4,0)),C115,"Niet")&amp;(G115&amp;H115&amp;I115&amp;J115&amp;IF('Basisgegevens+Uitleg'!$C$6="Ja",L115&amp;M115&amp;N115&amp;O115,"")&amp;IF('Basisgegevens+Uitleg'!$C$7="Ja",Q115&amp;R115&amp;S115&amp;T115,"")&amp;IF('Basisgegevens+Uitleg'!$C$8="Ja",V115&amp;W115&amp;X115&amp;Y115,"")&amp;IF('Basisgegevens+Uitleg'!$C$9="Ja",AA115&amp;AB115&amp;AC115&amp;AD115,"")),1))=TRUE,"","V ")&amp;IF(ISERROR(SEARCH("M",IF(IF('Basisgegevens+Uitleg'!$C$5="Ja",LEN(G115&amp;H115&amp;I115&amp;J115),0)+IF('Basisgegevens+Uitleg'!$C$6="Ja",LEN(L115&amp;M115&amp;N115&amp;O115),0)+IF('Basisgegevens+Uitleg'!$C$7="Ja",LEN(Q115&amp;R115&amp;S115&amp;T115),0)+IF('Basisgegevens+Uitleg'!$C$8="Ja",LEN(V115&amp;W115&amp;X115&amp;Y115),0)+IF('Basisgegevens+Uitleg'!$C$9="Ja",LEN(AA115&amp;AB115&amp;AC115&amp;AD115),0)&lt;(4+IF('Basisgegevens+Uitleg'!$C$6="Ja",4,0)+IF('Basisgegevens+Uitleg'!$C$7="Ja",4,0)+IF('Basisgegevens+Uitleg'!$C$8="Ja",4,0)+IF('Basisgegevens+Uitleg'!$C$9="Ja",4,0)),C115,"Niet")&amp;(G115&amp;H115&amp;I115&amp;J115&amp;IF('Basisgegevens+Uitleg'!$C$6="Ja",L115&amp;M115&amp;N115&amp;O115,"")&amp;IF('Basisgegevens+Uitleg'!$C$7="Ja",Q115&amp;R115&amp;S115&amp;T115,"")&amp;IF('Basisgegevens+Uitleg'!$C$8="Ja",V115&amp;W115&amp;X115&amp;Y115,"")&amp;IF('Basisgegevens+Uitleg'!$C$9="Ja",AA115&amp;AB115&amp;AC115&amp;AD115,"")),1))=TRUE,"","M ")&amp;IF(ISERROR(SEARCH("A",IF(IF('Basisgegevens+Uitleg'!$C$5="Ja",LEN(G115&amp;H115&amp;I115&amp;J115),0)+IF('Basisgegevens+Uitleg'!$C$6="Ja",LEN(L115&amp;M115&amp;N115&amp;O115),0)+IF('Basisgegevens+Uitleg'!$C$7="Ja",LEN(Q115&amp;R115&amp;S115&amp;T115),0)+IF('Basisgegevens+Uitleg'!$C$8="Ja",LEN(V115&amp;W115&amp;X115&amp;Y115),0)+IF('Basisgegevens+Uitleg'!$C$9="Ja",LEN(AA115&amp;AB115&amp;AC115&amp;AD115),0)&lt;(4+IF('Basisgegevens+Uitleg'!$C$6="Ja",4,0)+IF('Basisgegevens+Uitleg'!$C$7="Ja",4,0)+IF('Basisgegevens+Uitleg'!$C$8="Ja",4,0)+IF('Basisgegevens+Uitleg'!$C$9="Ja",4,0)),C115,"Niet")&amp;(G115&amp;H115&amp;I115&amp;J115&amp;IF('Basisgegevens+Uitleg'!$C$6="Ja",L115&amp;M115&amp;N115&amp;O115,"")&amp;IF('Basisgegevens+Uitleg'!$C$7="Ja",Q115&amp;R115&amp;S115&amp;T115,"")&amp;IF('Basisgegevens+Uitleg'!$C$8="Ja",V115&amp;W115&amp;X115&amp;Y115,"")&amp;IF('Basisgegevens+Uitleg'!$C$9="Ja",AA115&amp;AB115&amp;AC115&amp;AD115,"")),1))=TRUE,"","A")))</f>
        <v>V</v>
      </c>
      <c r="E115" s="110" t="str">
        <f t="shared" si="5"/>
        <v>Maandag</v>
      </c>
      <c r="F115" s="138">
        <f>IF(ROW(E115)-5&lt;='Basisgegevens+Uitleg'!$C$2,F114+1,"--")</f>
        <v>45432</v>
      </c>
      <c r="G115" s="86"/>
      <c r="H115" s="82"/>
      <c r="I115" s="82"/>
      <c r="J115" s="87"/>
      <c r="K115" s="9"/>
      <c r="L115" s="86"/>
      <c r="M115" s="82"/>
      <c r="N115" s="82"/>
      <c r="O115" s="87"/>
      <c r="P115" s="9"/>
      <c r="Q115" s="86"/>
      <c r="R115" s="82"/>
      <c r="S115" s="82"/>
      <c r="T115" s="87"/>
      <c r="U115" s="9"/>
      <c r="V115" s="86"/>
      <c r="W115" s="82"/>
      <c r="X115" s="82"/>
      <c r="Y115" s="87"/>
      <c r="Z115" s="9"/>
      <c r="AA115" s="86"/>
      <c r="AB115" s="82"/>
      <c r="AC115" s="82"/>
      <c r="AD115" s="87"/>
      <c r="AE115" s="9"/>
      <c r="AF115" s="108"/>
      <c r="AG115" s="18" t="str">
        <f>IF(ISERROR(VLOOKUP($F115,'Speciale dagen&amp;Activiteiten'!$A$3:$A$100,1,FALSE))=TRUE,"",VLOOKUP($F115,'Speciale dagen&amp;Activiteiten'!$A$3:$B$100,2,FALSE))</f>
        <v>2e Pinkstedag</v>
      </c>
      <c r="AH115" s="14" t="str">
        <f>IF(ISERROR(VLOOKUP(CONCATENATE(DAY($F115),"-",MONTH($F115)),Verjaardagen!$C$2:$C$101,1,FALSE))=TRUE,"",VLOOKUP(CONCATENATE(DAY($F115),"-",MONTH($F115)),Verjaardagen!$C$2:$E$101,3,FALSE))</f>
        <v/>
      </c>
      <c r="AI115" s="15" t="str">
        <f>IF(ISERROR(VLOOKUP(F115,'School(vakanties)&amp;Activiteiten'!A$4:A$102,1,FALSE)=TRUE),IF(ISERROR(VLOOKUP(F115,'School(vakanties)&amp;Activiteiten'!B$4:B$102,1,FALSE)=TRUE),IF(AJ115&gt;0,AI114,""),VLOOKUP(F115,'School(vakanties)&amp;Activiteiten'!B$4:C$102,2,FALSE)),VLOOKUP(F115,'School(vakanties)&amp;Activiteiten'!A$4:C$102,3,FALSE))</f>
        <v/>
      </c>
      <c r="AJ115" s="16">
        <f>IF(ISERROR(VLOOKUP(F115,'School(vakanties)&amp;Activiteiten'!A$4:A$102,1,FALSE)=TRUE),IF(AND(AJ114&gt;0,AJ114&lt;999),AJ114-1,0),VLOOKUP(F115,'School(vakanties)&amp;Activiteiten'!A$4:D$102,4,FALSE))</f>
        <v>0</v>
      </c>
    </row>
    <row r="116" spans="1:36" x14ac:dyDescent="0.25">
      <c r="A116" s="180" t="str">
        <f t="shared" si="3"/>
        <v>--</v>
      </c>
      <c r="B116" s="110">
        <f t="shared" si="4"/>
        <v>21</v>
      </c>
      <c r="C116" s="179" t="str">
        <f>IF(F116="--","--",IF(ISEVEN(B116)=TRUE,SUBSTITUTE(LEFT(VLOOKUP(E116,'Basisgegevens+Uitleg'!$B$19:$D$25,3,),1),0,"--"),SUBSTITUTE(LEFT(VLOOKUP(E116,'Basisgegevens+Uitleg'!$B$19:$C$25,2,),1),0,"--")))</f>
        <v>M</v>
      </c>
      <c r="D116" s="179" t="str">
        <f>IF(F116="--","--",TRIM(IF(ISERROR(SEARCH("V",IF(IF('Basisgegevens+Uitleg'!$C$5="Ja",LEN(G116&amp;H116&amp;I116&amp;J116),0)+IF('Basisgegevens+Uitleg'!$C$6="Ja",LEN(L116&amp;M116&amp;N116&amp;O116),0)+IF('Basisgegevens+Uitleg'!$C$7="Ja",LEN(Q116&amp;R116&amp;S116&amp;T116),0)+IF('Basisgegevens+Uitleg'!$C$8="Ja",LEN(V116&amp;W116&amp;X116&amp;Y116),0)+IF('Basisgegevens+Uitleg'!$C$9="Ja",LEN(AA116&amp;AB116&amp;AC116&amp;AD116),0)&lt;(4+IF('Basisgegevens+Uitleg'!$C$6="Ja",4,0)+IF('Basisgegevens+Uitleg'!$C$7="Ja",4,0)+IF('Basisgegevens+Uitleg'!$C$8="Ja",4,0)+IF('Basisgegevens+Uitleg'!$C$9="Ja",4,0)),C116,"Niet")&amp;(G116&amp;H116&amp;I116&amp;J116&amp;IF('Basisgegevens+Uitleg'!$C$6="Ja",L116&amp;M116&amp;N116&amp;O116,"")&amp;IF('Basisgegevens+Uitleg'!$C$7="Ja",Q116&amp;R116&amp;S116&amp;T116,"")&amp;IF('Basisgegevens+Uitleg'!$C$8="Ja",V116&amp;W116&amp;X116&amp;Y116,"")&amp;IF('Basisgegevens+Uitleg'!$C$9="Ja",AA116&amp;AB116&amp;AC116&amp;AD116,"")),1))=TRUE,"","V ")&amp;IF(ISERROR(SEARCH("M",IF(IF('Basisgegevens+Uitleg'!$C$5="Ja",LEN(G116&amp;H116&amp;I116&amp;J116),0)+IF('Basisgegevens+Uitleg'!$C$6="Ja",LEN(L116&amp;M116&amp;N116&amp;O116),0)+IF('Basisgegevens+Uitleg'!$C$7="Ja",LEN(Q116&amp;R116&amp;S116&amp;T116),0)+IF('Basisgegevens+Uitleg'!$C$8="Ja",LEN(V116&amp;W116&amp;X116&amp;Y116),0)+IF('Basisgegevens+Uitleg'!$C$9="Ja",LEN(AA116&amp;AB116&amp;AC116&amp;AD116),0)&lt;(4+IF('Basisgegevens+Uitleg'!$C$6="Ja",4,0)+IF('Basisgegevens+Uitleg'!$C$7="Ja",4,0)+IF('Basisgegevens+Uitleg'!$C$8="Ja",4,0)+IF('Basisgegevens+Uitleg'!$C$9="Ja",4,0)),C116,"Niet")&amp;(G116&amp;H116&amp;I116&amp;J116&amp;IF('Basisgegevens+Uitleg'!$C$6="Ja",L116&amp;M116&amp;N116&amp;O116,"")&amp;IF('Basisgegevens+Uitleg'!$C$7="Ja",Q116&amp;R116&amp;S116&amp;T116,"")&amp;IF('Basisgegevens+Uitleg'!$C$8="Ja",V116&amp;W116&amp;X116&amp;Y116,"")&amp;IF('Basisgegevens+Uitleg'!$C$9="Ja",AA116&amp;AB116&amp;AC116&amp;AD116,"")),1))=TRUE,"","M ")&amp;IF(ISERROR(SEARCH("A",IF(IF('Basisgegevens+Uitleg'!$C$5="Ja",LEN(G116&amp;H116&amp;I116&amp;J116),0)+IF('Basisgegevens+Uitleg'!$C$6="Ja",LEN(L116&amp;M116&amp;N116&amp;O116),0)+IF('Basisgegevens+Uitleg'!$C$7="Ja",LEN(Q116&amp;R116&amp;S116&amp;T116),0)+IF('Basisgegevens+Uitleg'!$C$8="Ja",LEN(V116&amp;W116&amp;X116&amp;Y116),0)+IF('Basisgegevens+Uitleg'!$C$9="Ja",LEN(AA116&amp;AB116&amp;AC116&amp;AD116),0)&lt;(4+IF('Basisgegevens+Uitleg'!$C$6="Ja",4,0)+IF('Basisgegevens+Uitleg'!$C$7="Ja",4,0)+IF('Basisgegevens+Uitleg'!$C$8="Ja",4,0)+IF('Basisgegevens+Uitleg'!$C$9="Ja",4,0)),C116,"Niet")&amp;(G116&amp;H116&amp;I116&amp;J116&amp;IF('Basisgegevens+Uitleg'!$C$6="Ja",L116&amp;M116&amp;N116&amp;O116,"")&amp;IF('Basisgegevens+Uitleg'!$C$7="Ja",Q116&amp;R116&amp;S116&amp;T116,"")&amp;IF('Basisgegevens+Uitleg'!$C$8="Ja",V116&amp;W116&amp;X116&amp;Y116,"")&amp;IF('Basisgegevens+Uitleg'!$C$9="Ja",AA116&amp;AB116&amp;AC116&amp;AD116,"")),1))=TRUE,"","A")))</f>
        <v>M</v>
      </c>
      <c r="E116" s="110" t="str">
        <f t="shared" si="5"/>
        <v>Dinsdag</v>
      </c>
      <c r="F116" s="138">
        <f>IF(ROW(E116)-5&lt;='Basisgegevens+Uitleg'!$C$2,F115+1,"--")</f>
        <v>45433</v>
      </c>
      <c r="G116" s="86"/>
      <c r="H116" s="82"/>
      <c r="I116" s="82"/>
      <c r="J116" s="87"/>
      <c r="K116" s="9"/>
      <c r="L116" s="86"/>
      <c r="M116" s="82"/>
      <c r="N116" s="82"/>
      <c r="O116" s="87"/>
      <c r="P116" s="9"/>
      <c r="Q116" s="86"/>
      <c r="R116" s="82"/>
      <c r="S116" s="82"/>
      <c r="T116" s="87"/>
      <c r="U116" s="9"/>
      <c r="V116" s="86"/>
      <c r="W116" s="82"/>
      <c r="X116" s="82"/>
      <c r="Y116" s="87"/>
      <c r="Z116" s="9"/>
      <c r="AA116" s="86"/>
      <c r="AB116" s="82"/>
      <c r="AC116" s="82"/>
      <c r="AD116" s="87"/>
      <c r="AE116" s="9"/>
      <c r="AF116" s="108"/>
      <c r="AG116" s="18" t="str">
        <f>IF(ISERROR(VLOOKUP($F116,'Speciale dagen&amp;Activiteiten'!$A$3:$A$100,1,FALSE))=TRUE,"",VLOOKUP($F116,'Speciale dagen&amp;Activiteiten'!$A$3:$B$100,2,FALSE))</f>
        <v/>
      </c>
      <c r="AH116" s="14" t="str">
        <f>IF(ISERROR(VLOOKUP(CONCATENATE(DAY($F116),"-",MONTH($F116)),Verjaardagen!$C$2:$C$101,1,FALSE))=TRUE,"",VLOOKUP(CONCATENATE(DAY($F116),"-",MONTH($F116)),Verjaardagen!$C$2:$E$101,3,FALSE))</f>
        <v/>
      </c>
      <c r="AI116" s="15" t="str">
        <f>IF(ISERROR(VLOOKUP(F116,'School(vakanties)&amp;Activiteiten'!A$4:A$102,1,FALSE)=TRUE),IF(ISERROR(VLOOKUP(F116,'School(vakanties)&amp;Activiteiten'!B$4:B$102,1,FALSE)=TRUE),IF(AJ116&gt;0,AI115,""),VLOOKUP(F116,'School(vakanties)&amp;Activiteiten'!B$4:C$102,2,FALSE)),VLOOKUP(F116,'School(vakanties)&amp;Activiteiten'!A$4:C$102,3,FALSE))</f>
        <v/>
      </c>
      <c r="AJ116" s="16">
        <f>IF(ISERROR(VLOOKUP(F116,'School(vakanties)&amp;Activiteiten'!A$4:A$102,1,FALSE)=TRUE),IF(AND(AJ115&gt;0,AJ115&lt;999),AJ115-1,0),VLOOKUP(F116,'School(vakanties)&amp;Activiteiten'!A$4:D$102,4,FALSE))</f>
        <v>0</v>
      </c>
    </row>
    <row r="117" spans="1:36" x14ac:dyDescent="0.25">
      <c r="A117" s="180" t="str">
        <f t="shared" si="3"/>
        <v>--</v>
      </c>
      <c r="B117" s="110">
        <f t="shared" si="4"/>
        <v>21</v>
      </c>
      <c r="C117" s="179" t="str">
        <f>IF(F117="--","--",IF(ISEVEN(B117)=TRUE,SUBSTITUTE(LEFT(VLOOKUP(E117,'Basisgegevens+Uitleg'!$B$19:$D$25,3,),1),0,"--"),SUBSTITUTE(LEFT(VLOOKUP(E117,'Basisgegevens+Uitleg'!$B$19:$C$25,2,),1),0,"--")))</f>
        <v>M</v>
      </c>
      <c r="D117" s="179" t="str">
        <f>IF(F117="--","--",TRIM(IF(ISERROR(SEARCH("V",IF(IF('Basisgegevens+Uitleg'!$C$5="Ja",LEN(G117&amp;H117&amp;I117&amp;J117),0)+IF('Basisgegevens+Uitleg'!$C$6="Ja",LEN(L117&amp;M117&amp;N117&amp;O117),0)+IF('Basisgegevens+Uitleg'!$C$7="Ja",LEN(Q117&amp;R117&amp;S117&amp;T117),0)+IF('Basisgegevens+Uitleg'!$C$8="Ja",LEN(V117&amp;W117&amp;X117&amp;Y117),0)+IF('Basisgegevens+Uitleg'!$C$9="Ja",LEN(AA117&amp;AB117&amp;AC117&amp;AD117),0)&lt;(4+IF('Basisgegevens+Uitleg'!$C$6="Ja",4,0)+IF('Basisgegevens+Uitleg'!$C$7="Ja",4,0)+IF('Basisgegevens+Uitleg'!$C$8="Ja",4,0)+IF('Basisgegevens+Uitleg'!$C$9="Ja",4,0)),C117,"Niet")&amp;(G117&amp;H117&amp;I117&amp;J117&amp;IF('Basisgegevens+Uitleg'!$C$6="Ja",L117&amp;M117&amp;N117&amp;O117,"")&amp;IF('Basisgegevens+Uitleg'!$C$7="Ja",Q117&amp;R117&amp;S117&amp;T117,"")&amp;IF('Basisgegevens+Uitleg'!$C$8="Ja",V117&amp;W117&amp;X117&amp;Y117,"")&amp;IF('Basisgegevens+Uitleg'!$C$9="Ja",AA117&amp;AB117&amp;AC117&amp;AD117,"")),1))=TRUE,"","V ")&amp;IF(ISERROR(SEARCH("M",IF(IF('Basisgegevens+Uitleg'!$C$5="Ja",LEN(G117&amp;H117&amp;I117&amp;J117),0)+IF('Basisgegevens+Uitleg'!$C$6="Ja",LEN(L117&amp;M117&amp;N117&amp;O117),0)+IF('Basisgegevens+Uitleg'!$C$7="Ja",LEN(Q117&amp;R117&amp;S117&amp;T117),0)+IF('Basisgegevens+Uitleg'!$C$8="Ja",LEN(V117&amp;W117&amp;X117&amp;Y117),0)+IF('Basisgegevens+Uitleg'!$C$9="Ja",LEN(AA117&amp;AB117&amp;AC117&amp;AD117),0)&lt;(4+IF('Basisgegevens+Uitleg'!$C$6="Ja",4,0)+IF('Basisgegevens+Uitleg'!$C$7="Ja",4,0)+IF('Basisgegevens+Uitleg'!$C$8="Ja",4,0)+IF('Basisgegevens+Uitleg'!$C$9="Ja",4,0)),C117,"Niet")&amp;(G117&amp;H117&amp;I117&amp;J117&amp;IF('Basisgegevens+Uitleg'!$C$6="Ja",L117&amp;M117&amp;N117&amp;O117,"")&amp;IF('Basisgegevens+Uitleg'!$C$7="Ja",Q117&amp;R117&amp;S117&amp;T117,"")&amp;IF('Basisgegevens+Uitleg'!$C$8="Ja",V117&amp;W117&amp;X117&amp;Y117,"")&amp;IF('Basisgegevens+Uitleg'!$C$9="Ja",AA117&amp;AB117&amp;AC117&amp;AD117,"")),1))=TRUE,"","M ")&amp;IF(ISERROR(SEARCH("A",IF(IF('Basisgegevens+Uitleg'!$C$5="Ja",LEN(G117&amp;H117&amp;I117&amp;J117),0)+IF('Basisgegevens+Uitleg'!$C$6="Ja",LEN(L117&amp;M117&amp;N117&amp;O117),0)+IF('Basisgegevens+Uitleg'!$C$7="Ja",LEN(Q117&amp;R117&amp;S117&amp;T117),0)+IF('Basisgegevens+Uitleg'!$C$8="Ja",LEN(V117&amp;W117&amp;X117&amp;Y117),0)+IF('Basisgegevens+Uitleg'!$C$9="Ja",LEN(AA117&amp;AB117&amp;AC117&amp;AD117),0)&lt;(4+IF('Basisgegevens+Uitleg'!$C$6="Ja",4,0)+IF('Basisgegevens+Uitleg'!$C$7="Ja",4,0)+IF('Basisgegevens+Uitleg'!$C$8="Ja",4,0)+IF('Basisgegevens+Uitleg'!$C$9="Ja",4,0)),C117,"Niet")&amp;(G117&amp;H117&amp;I117&amp;J117&amp;IF('Basisgegevens+Uitleg'!$C$6="Ja",L117&amp;M117&amp;N117&amp;O117,"")&amp;IF('Basisgegevens+Uitleg'!$C$7="Ja",Q117&amp;R117&amp;S117&amp;T117,"")&amp;IF('Basisgegevens+Uitleg'!$C$8="Ja",V117&amp;W117&amp;X117&amp;Y117,"")&amp;IF('Basisgegevens+Uitleg'!$C$9="Ja",AA117&amp;AB117&amp;AC117&amp;AD117,"")),1))=TRUE,"","A")))</f>
        <v>M</v>
      </c>
      <c r="E117" s="110" t="str">
        <f t="shared" si="5"/>
        <v>Woensdag</v>
      </c>
      <c r="F117" s="138">
        <f>IF(ROW(E117)-5&lt;='Basisgegevens+Uitleg'!$C$2,F116+1,"--")</f>
        <v>45434</v>
      </c>
      <c r="G117" s="86"/>
      <c r="H117" s="82"/>
      <c r="I117" s="82"/>
      <c r="J117" s="87"/>
      <c r="K117" s="9"/>
      <c r="L117" s="86"/>
      <c r="M117" s="82"/>
      <c r="N117" s="82"/>
      <c r="O117" s="87"/>
      <c r="P117" s="9"/>
      <c r="Q117" s="86"/>
      <c r="R117" s="82"/>
      <c r="S117" s="82"/>
      <c r="T117" s="87"/>
      <c r="U117" s="9"/>
      <c r="V117" s="86"/>
      <c r="W117" s="82"/>
      <c r="X117" s="82"/>
      <c r="Y117" s="87"/>
      <c r="Z117" s="9"/>
      <c r="AA117" s="86"/>
      <c r="AB117" s="82"/>
      <c r="AC117" s="82"/>
      <c r="AD117" s="87"/>
      <c r="AE117" s="9"/>
      <c r="AF117" s="108"/>
      <c r="AG117" s="18" t="str">
        <f>IF(ISERROR(VLOOKUP($F117,'Speciale dagen&amp;Activiteiten'!$A$3:$A$100,1,FALSE))=TRUE,"",VLOOKUP($F117,'Speciale dagen&amp;Activiteiten'!$A$3:$B$100,2,FALSE))</f>
        <v/>
      </c>
      <c r="AH117" s="14" t="str">
        <f>IF(ISERROR(VLOOKUP(CONCATENATE(DAY($F117),"-",MONTH($F117)),Verjaardagen!$C$2:$C$101,1,FALSE))=TRUE,"",VLOOKUP(CONCATENATE(DAY($F117),"-",MONTH($F117)),Verjaardagen!$C$2:$E$101,3,FALSE))</f>
        <v/>
      </c>
      <c r="AI117" s="15" t="str">
        <f>IF(ISERROR(VLOOKUP(F117,'School(vakanties)&amp;Activiteiten'!A$4:A$102,1,FALSE)=TRUE),IF(ISERROR(VLOOKUP(F117,'School(vakanties)&amp;Activiteiten'!B$4:B$102,1,FALSE)=TRUE),IF(AJ117&gt;0,AI116,""),VLOOKUP(F117,'School(vakanties)&amp;Activiteiten'!B$4:C$102,2,FALSE)),VLOOKUP(F117,'School(vakanties)&amp;Activiteiten'!A$4:C$102,3,FALSE))</f>
        <v/>
      </c>
      <c r="AJ117" s="16">
        <f>IF(ISERROR(VLOOKUP(F117,'School(vakanties)&amp;Activiteiten'!A$4:A$102,1,FALSE)=TRUE),IF(AND(AJ116&gt;0,AJ116&lt;999),AJ116-1,0),VLOOKUP(F117,'School(vakanties)&amp;Activiteiten'!A$4:D$102,4,FALSE))</f>
        <v>0</v>
      </c>
    </row>
    <row r="118" spans="1:36" x14ac:dyDescent="0.25">
      <c r="A118" s="180" t="str">
        <f t="shared" si="3"/>
        <v>--</v>
      </c>
      <c r="B118" s="110">
        <f t="shared" si="4"/>
        <v>21</v>
      </c>
      <c r="C118" s="179" t="str">
        <f>IF(F118="--","--",IF(ISEVEN(B118)=TRUE,SUBSTITUTE(LEFT(VLOOKUP(E118,'Basisgegevens+Uitleg'!$B$19:$D$25,3,),1),0,"--"),SUBSTITUTE(LEFT(VLOOKUP(E118,'Basisgegevens+Uitleg'!$B$19:$C$25,2,),1),0,"--")))</f>
        <v>M</v>
      </c>
      <c r="D118" s="179" t="str">
        <f>IF(F118="--","--",TRIM(IF(ISERROR(SEARCH("V",IF(IF('Basisgegevens+Uitleg'!$C$5="Ja",LEN(G118&amp;H118&amp;I118&amp;J118),0)+IF('Basisgegevens+Uitleg'!$C$6="Ja",LEN(L118&amp;M118&amp;N118&amp;O118),0)+IF('Basisgegevens+Uitleg'!$C$7="Ja",LEN(Q118&amp;R118&amp;S118&amp;T118),0)+IF('Basisgegevens+Uitleg'!$C$8="Ja",LEN(V118&amp;W118&amp;X118&amp;Y118),0)+IF('Basisgegevens+Uitleg'!$C$9="Ja",LEN(AA118&amp;AB118&amp;AC118&amp;AD118),0)&lt;(4+IF('Basisgegevens+Uitleg'!$C$6="Ja",4,0)+IF('Basisgegevens+Uitleg'!$C$7="Ja",4,0)+IF('Basisgegevens+Uitleg'!$C$8="Ja",4,0)+IF('Basisgegevens+Uitleg'!$C$9="Ja",4,0)),C118,"Niet")&amp;(G118&amp;H118&amp;I118&amp;J118&amp;IF('Basisgegevens+Uitleg'!$C$6="Ja",L118&amp;M118&amp;N118&amp;O118,"")&amp;IF('Basisgegevens+Uitleg'!$C$7="Ja",Q118&amp;R118&amp;S118&amp;T118,"")&amp;IF('Basisgegevens+Uitleg'!$C$8="Ja",V118&amp;W118&amp;X118&amp;Y118,"")&amp;IF('Basisgegevens+Uitleg'!$C$9="Ja",AA118&amp;AB118&amp;AC118&amp;AD118,"")),1))=TRUE,"","V ")&amp;IF(ISERROR(SEARCH("M",IF(IF('Basisgegevens+Uitleg'!$C$5="Ja",LEN(G118&amp;H118&amp;I118&amp;J118),0)+IF('Basisgegevens+Uitleg'!$C$6="Ja",LEN(L118&amp;M118&amp;N118&amp;O118),0)+IF('Basisgegevens+Uitleg'!$C$7="Ja",LEN(Q118&amp;R118&amp;S118&amp;T118),0)+IF('Basisgegevens+Uitleg'!$C$8="Ja",LEN(V118&amp;W118&amp;X118&amp;Y118),0)+IF('Basisgegevens+Uitleg'!$C$9="Ja",LEN(AA118&amp;AB118&amp;AC118&amp;AD118),0)&lt;(4+IF('Basisgegevens+Uitleg'!$C$6="Ja",4,0)+IF('Basisgegevens+Uitleg'!$C$7="Ja",4,0)+IF('Basisgegevens+Uitleg'!$C$8="Ja",4,0)+IF('Basisgegevens+Uitleg'!$C$9="Ja",4,0)),C118,"Niet")&amp;(G118&amp;H118&amp;I118&amp;J118&amp;IF('Basisgegevens+Uitleg'!$C$6="Ja",L118&amp;M118&amp;N118&amp;O118,"")&amp;IF('Basisgegevens+Uitleg'!$C$7="Ja",Q118&amp;R118&amp;S118&amp;T118,"")&amp;IF('Basisgegevens+Uitleg'!$C$8="Ja",V118&amp;W118&amp;X118&amp;Y118,"")&amp;IF('Basisgegevens+Uitleg'!$C$9="Ja",AA118&amp;AB118&amp;AC118&amp;AD118,"")),1))=TRUE,"","M ")&amp;IF(ISERROR(SEARCH("A",IF(IF('Basisgegevens+Uitleg'!$C$5="Ja",LEN(G118&amp;H118&amp;I118&amp;J118),0)+IF('Basisgegevens+Uitleg'!$C$6="Ja",LEN(L118&amp;M118&amp;N118&amp;O118),0)+IF('Basisgegevens+Uitleg'!$C$7="Ja",LEN(Q118&amp;R118&amp;S118&amp;T118),0)+IF('Basisgegevens+Uitleg'!$C$8="Ja",LEN(V118&amp;W118&amp;X118&amp;Y118),0)+IF('Basisgegevens+Uitleg'!$C$9="Ja",LEN(AA118&amp;AB118&amp;AC118&amp;AD118),0)&lt;(4+IF('Basisgegevens+Uitleg'!$C$6="Ja",4,0)+IF('Basisgegevens+Uitleg'!$C$7="Ja",4,0)+IF('Basisgegevens+Uitleg'!$C$8="Ja",4,0)+IF('Basisgegevens+Uitleg'!$C$9="Ja",4,0)),C118,"Niet")&amp;(G118&amp;H118&amp;I118&amp;J118&amp;IF('Basisgegevens+Uitleg'!$C$6="Ja",L118&amp;M118&amp;N118&amp;O118,"")&amp;IF('Basisgegevens+Uitleg'!$C$7="Ja",Q118&amp;R118&amp;S118&amp;T118,"")&amp;IF('Basisgegevens+Uitleg'!$C$8="Ja",V118&amp;W118&amp;X118&amp;Y118,"")&amp;IF('Basisgegevens+Uitleg'!$C$9="Ja",AA118&amp;AB118&amp;AC118&amp;AD118,"")),1))=TRUE,"","A")))</f>
        <v>M</v>
      </c>
      <c r="E118" s="110" t="str">
        <f t="shared" si="5"/>
        <v>Donderdag</v>
      </c>
      <c r="F118" s="138">
        <f>IF(ROW(E118)-5&lt;='Basisgegevens+Uitleg'!$C$2,F117+1,"--")</f>
        <v>45435</v>
      </c>
      <c r="G118" s="86"/>
      <c r="H118" s="82"/>
      <c r="I118" s="82"/>
      <c r="J118" s="87"/>
      <c r="K118" s="9"/>
      <c r="L118" s="86"/>
      <c r="M118" s="82"/>
      <c r="N118" s="82"/>
      <c r="O118" s="87"/>
      <c r="P118" s="9"/>
      <c r="Q118" s="86"/>
      <c r="R118" s="82"/>
      <c r="S118" s="82"/>
      <c r="T118" s="87"/>
      <c r="U118" s="9"/>
      <c r="V118" s="86"/>
      <c r="W118" s="82"/>
      <c r="X118" s="82"/>
      <c r="Y118" s="87"/>
      <c r="Z118" s="9"/>
      <c r="AA118" s="86"/>
      <c r="AB118" s="82"/>
      <c r="AC118" s="82"/>
      <c r="AD118" s="87"/>
      <c r="AE118" s="9"/>
      <c r="AF118" s="108"/>
      <c r="AG118" s="18" t="str">
        <f>IF(ISERROR(VLOOKUP($F118,'Speciale dagen&amp;Activiteiten'!$A$3:$A$100,1,FALSE))=TRUE,"",VLOOKUP($F118,'Speciale dagen&amp;Activiteiten'!$A$3:$B$100,2,FALSE))</f>
        <v/>
      </c>
      <c r="AH118" s="14" t="str">
        <f>IF(ISERROR(VLOOKUP(CONCATENATE(DAY($F118),"-",MONTH($F118)),Verjaardagen!$C$2:$C$101,1,FALSE))=TRUE,"",VLOOKUP(CONCATENATE(DAY($F118),"-",MONTH($F118)),Verjaardagen!$C$2:$E$101,3,FALSE))</f>
        <v/>
      </c>
      <c r="AI118" s="15" t="str">
        <f>IF(ISERROR(VLOOKUP(F118,'School(vakanties)&amp;Activiteiten'!A$4:A$102,1,FALSE)=TRUE),IF(ISERROR(VLOOKUP(F118,'School(vakanties)&amp;Activiteiten'!B$4:B$102,1,FALSE)=TRUE),IF(AJ118&gt;0,AI117,""),VLOOKUP(F118,'School(vakanties)&amp;Activiteiten'!B$4:C$102,2,FALSE)),VLOOKUP(F118,'School(vakanties)&amp;Activiteiten'!A$4:C$102,3,FALSE))</f>
        <v/>
      </c>
      <c r="AJ118" s="16">
        <f>IF(ISERROR(VLOOKUP(F118,'School(vakanties)&amp;Activiteiten'!A$4:A$102,1,FALSE)=TRUE),IF(AND(AJ117&gt;0,AJ117&lt;999),AJ117-1,0),VLOOKUP(F118,'School(vakanties)&amp;Activiteiten'!A$4:D$102,4,FALSE))</f>
        <v>0</v>
      </c>
    </row>
    <row r="119" spans="1:36" x14ac:dyDescent="0.25">
      <c r="A119" s="180" t="str">
        <f t="shared" si="3"/>
        <v>--</v>
      </c>
      <c r="B119" s="110">
        <f t="shared" si="4"/>
        <v>21</v>
      </c>
      <c r="C119" s="179" t="str">
        <f>IF(F119="--","--",IF(ISEVEN(B119)=TRUE,SUBSTITUTE(LEFT(VLOOKUP(E119,'Basisgegevens+Uitleg'!$B$19:$D$25,3,),1),0,"--"),SUBSTITUTE(LEFT(VLOOKUP(E119,'Basisgegevens+Uitleg'!$B$19:$C$25,2,),1),0,"--")))</f>
        <v>M</v>
      </c>
      <c r="D119" s="179" t="str">
        <f>IF(F119="--","--",TRIM(IF(ISERROR(SEARCH("V",IF(IF('Basisgegevens+Uitleg'!$C$5="Ja",LEN(G119&amp;H119&amp;I119&amp;J119),0)+IF('Basisgegevens+Uitleg'!$C$6="Ja",LEN(L119&amp;M119&amp;N119&amp;O119),0)+IF('Basisgegevens+Uitleg'!$C$7="Ja",LEN(Q119&amp;R119&amp;S119&amp;T119),0)+IF('Basisgegevens+Uitleg'!$C$8="Ja",LEN(V119&amp;W119&amp;X119&amp;Y119),0)+IF('Basisgegevens+Uitleg'!$C$9="Ja",LEN(AA119&amp;AB119&amp;AC119&amp;AD119),0)&lt;(4+IF('Basisgegevens+Uitleg'!$C$6="Ja",4,0)+IF('Basisgegevens+Uitleg'!$C$7="Ja",4,0)+IF('Basisgegevens+Uitleg'!$C$8="Ja",4,0)+IF('Basisgegevens+Uitleg'!$C$9="Ja",4,0)),C119,"Niet")&amp;(G119&amp;H119&amp;I119&amp;J119&amp;IF('Basisgegevens+Uitleg'!$C$6="Ja",L119&amp;M119&amp;N119&amp;O119,"")&amp;IF('Basisgegevens+Uitleg'!$C$7="Ja",Q119&amp;R119&amp;S119&amp;T119,"")&amp;IF('Basisgegevens+Uitleg'!$C$8="Ja",V119&amp;W119&amp;X119&amp;Y119,"")&amp;IF('Basisgegevens+Uitleg'!$C$9="Ja",AA119&amp;AB119&amp;AC119&amp;AD119,"")),1))=TRUE,"","V ")&amp;IF(ISERROR(SEARCH("M",IF(IF('Basisgegevens+Uitleg'!$C$5="Ja",LEN(G119&amp;H119&amp;I119&amp;J119),0)+IF('Basisgegevens+Uitleg'!$C$6="Ja",LEN(L119&amp;M119&amp;N119&amp;O119),0)+IF('Basisgegevens+Uitleg'!$C$7="Ja",LEN(Q119&amp;R119&amp;S119&amp;T119),0)+IF('Basisgegevens+Uitleg'!$C$8="Ja",LEN(V119&amp;W119&amp;X119&amp;Y119),0)+IF('Basisgegevens+Uitleg'!$C$9="Ja",LEN(AA119&amp;AB119&amp;AC119&amp;AD119),0)&lt;(4+IF('Basisgegevens+Uitleg'!$C$6="Ja",4,0)+IF('Basisgegevens+Uitleg'!$C$7="Ja",4,0)+IF('Basisgegevens+Uitleg'!$C$8="Ja",4,0)+IF('Basisgegevens+Uitleg'!$C$9="Ja",4,0)),C119,"Niet")&amp;(G119&amp;H119&amp;I119&amp;J119&amp;IF('Basisgegevens+Uitleg'!$C$6="Ja",L119&amp;M119&amp;N119&amp;O119,"")&amp;IF('Basisgegevens+Uitleg'!$C$7="Ja",Q119&amp;R119&amp;S119&amp;T119,"")&amp;IF('Basisgegevens+Uitleg'!$C$8="Ja",V119&amp;W119&amp;X119&amp;Y119,"")&amp;IF('Basisgegevens+Uitleg'!$C$9="Ja",AA119&amp;AB119&amp;AC119&amp;AD119,"")),1))=TRUE,"","M ")&amp;IF(ISERROR(SEARCH("A",IF(IF('Basisgegevens+Uitleg'!$C$5="Ja",LEN(G119&amp;H119&amp;I119&amp;J119),0)+IF('Basisgegevens+Uitleg'!$C$6="Ja",LEN(L119&amp;M119&amp;N119&amp;O119),0)+IF('Basisgegevens+Uitleg'!$C$7="Ja",LEN(Q119&amp;R119&amp;S119&amp;T119),0)+IF('Basisgegevens+Uitleg'!$C$8="Ja",LEN(V119&amp;W119&amp;X119&amp;Y119),0)+IF('Basisgegevens+Uitleg'!$C$9="Ja",LEN(AA119&amp;AB119&amp;AC119&amp;AD119),0)&lt;(4+IF('Basisgegevens+Uitleg'!$C$6="Ja",4,0)+IF('Basisgegevens+Uitleg'!$C$7="Ja",4,0)+IF('Basisgegevens+Uitleg'!$C$8="Ja",4,0)+IF('Basisgegevens+Uitleg'!$C$9="Ja",4,0)),C119,"Niet")&amp;(G119&amp;H119&amp;I119&amp;J119&amp;IF('Basisgegevens+Uitleg'!$C$6="Ja",L119&amp;M119&amp;N119&amp;O119,"")&amp;IF('Basisgegevens+Uitleg'!$C$7="Ja",Q119&amp;R119&amp;S119&amp;T119,"")&amp;IF('Basisgegevens+Uitleg'!$C$8="Ja",V119&amp;W119&amp;X119&amp;Y119,"")&amp;IF('Basisgegevens+Uitleg'!$C$9="Ja",AA119&amp;AB119&amp;AC119&amp;AD119,"")),1))=TRUE,"","A")))</f>
        <v>M</v>
      </c>
      <c r="E119" s="110" t="str">
        <f t="shared" si="5"/>
        <v>Vrijdag</v>
      </c>
      <c r="F119" s="138">
        <f>IF(ROW(E119)-5&lt;='Basisgegevens+Uitleg'!$C$2,F118+1,"--")</f>
        <v>45436</v>
      </c>
      <c r="G119" s="86"/>
      <c r="H119" s="82"/>
      <c r="I119" s="82"/>
      <c r="J119" s="87"/>
      <c r="K119" s="9"/>
      <c r="L119" s="86"/>
      <c r="M119" s="82"/>
      <c r="N119" s="82"/>
      <c r="O119" s="87"/>
      <c r="P119" s="9"/>
      <c r="Q119" s="86"/>
      <c r="R119" s="82"/>
      <c r="S119" s="82"/>
      <c r="T119" s="87"/>
      <c r="U119" s="9"/>
      <c r="V119" s="86"/>
      <c r="W119" s="82"/>
      <c r="X119" s="82"/>
      <c r="Y119" s="87"/>
      <c r="Z119" s="9"/>
      <c r="AA119" s="86"/>
      <c r="AB119" s="82"/>
      <c r="AC119" s="82"/>
      <c r="AD119" s="87"/>
      <c r="AE119" s="9"/>
      <c r="AF119" s="108"/>
      <c r="AG119" s="18" t="str">
        <f>IF(ISERROR(VLOOKUP($F119,'Speciale dagen&amp;Activiteiten'!$A$3:$A$100,1,FALSE))=TRUE,"",VLOOKUP($F119,'Speciale dagen&amp;Activiteiten'!$A$3:$B$100,2,FALSE))</f>
        <v/>
      </c>
      <c r="AH119" s="14" t="str">
        <f>IF(ISERROR(VLOOKUP(CONCATENATE(DAY($F119),"-",MONTH($F119)),Verjaardagen!$C$2:$C$101,1,FALSE))=TRUE,"",VLOOKUP(CONCATENATE(DAY($F119),"-",MONTH($F119)),Verjaardagen!$C$2:$E$101,3,FALSE))</f>
        <v/>
      </c>
      <c r="AI119" s="15" t="str">
        <f>IF(ISERROR(VLOOKUP(F119,'School(vakanties)&amp;Activiteiten'!A$4:A$102,1,FALSE)=TRUE),IF(ISERROR(VLOOKUP(F119,'School(vakanties)&amp;Activiteiten'!B$4:B$102,1,FALSE)=TRUE),IF(AJ119&gt;0,AI118,""),VLOOKUP(F119,'School(vakanties)&amp;Activiteiten'!B$4:C$102,2,FALSE)),VLOOKUP(F119,'School(vakanties)&amp;Activiteiten'!A$4:C$102,3,FALSE))</f>
        <v/>
      </c>
      <c r="AJ119" s="16">
        <f>IF(ISERROR(VLOOKUP(F119,'School(vakanties)&amp;Activiteiten'!A$4:A$102,1,FALSE)=TRUE),IF(AND(AJ118&gt;0,AJ118&lt;999),AJ118-1,0),VLOOKUP(F119,'School(vakanties)&amp;Activiteiten'!A$4:D$102,4,FALSE))</f>
        <v>0</v>
      </c>
    </row>
    <row r="120" spans="1:36" x14ac:dyDescent="0.25">
      <c r="A120" s="180" t="str">
        <f t="shared" si="3"/>
        <v>--</v>
      </c>
      <c r="B120" s="110">
        <f t="shared" si="4"/>
        <v>21</v>
      </c>
      <c r="C120" s="179" t="str">
        <f>IF(F120="--","--",IF(ISEVEN(B120)=TRUE,SUBSTITUTE(LEFT(VLOOKUP(E120,'Basisgegevens+Uitleg'!$B$19:$D$25,3,),1),0,"--"),SUBSTITUTE(LEFT(VLOOKUP(E120,'Basisgegevens+Uitleg'!$B$19:$C$25,2,),1),0,"--")))</f>
        <v>A</v>
      </c>
      <c r="D120" s="179" t="str">
        <f>IF(F120="--","--",TRIM(IF(ISERROR(SEARCH("V",IF(IF('Basisgegevens+Uitleg'!$C$5="Ja",LEN(G120&amp;H120&amp;I120&amp;J120),0)+IF('Basisgegevens+Uitleg'!$C$6="Ja",LEN(L120&amp;M120&amp;N120&amp;O120),0)+IF('Basisgegevens+Uitleg'!$C$7="Ja",LEN(Q120&amp;R120&amp;S120&amp;T120),0)+IF('Basisgegevens+Uitleg'!$C$8="Ja",LEN(V120&amp;W120&amp;X120&amp;Y120),0)+IF('Basisgegevens+Uitleg'!$C$9="Ja",LEN(AA120&amp;AB120&amp;AC120&amp;AD120),0)&lt;(4+IF('Basisgegevens+Uitleg'!$C$6="Ja",4,0)+IF('Basisgegevens+Uitleg'!$C$7="Ja",4,0)+IF('Basisgegevens+Uitleg'!$C$8="Ja",4,0)+IF('Basisgegevens+Uitleg'!$C$9="Ja",4,0)),C120,"Niet")&amp;(G120&amp;H120&amp;I120&amp;J120&amp;IF('Basisgegevens+Uitleg'!$C$6="Ja",L120&amp;M120&amp;N120&amp;O120,"")&amp;IF('Basisgegevens+Uitleg'!$C$7="Ja",Q120&amp;R120&amp;S120&amp;T120,"")&amp;IF('Basisgegevens+Uitleg'!$C$8="Ja",V120&amp;W120&amp;X120&amp;Y120,"")&amp;IF('Basisgegevens+Uitleg'!$C$9="Ja",AA120&amp;AB120&amp;AC120&amp;AD120,"")),1))=TRUE,"","V ")&amp;IF(ISERROR(SEARCH("M",IF(IF('Basisgegevens+Uitleg'!$C$5="Ja",LEN(G120&amp;H120&amp;I120&amp;J120),0)+IF('Basisgegevens+Uitleg'!$C$6="Ja",LEN(L120&amp;M120&amp;N120&amp;O120),0)+IF('Basisgegevens+Uitleg'!$C$7="Ja",LEN(Q120&amp;R120&amp;S120&amp;T120),0)+IF('Basisgegevens+Uitleg'!$C$8="Ja",LEN(V120&amp;W120&amp;X120&amp;Y120),0)+IF('Basisgegevens+Uitleg'!$C$9="Ja",LEN(AA120&amp;AB120&amp;AC120&amp;AD120),0)&lt;(4+IF('Basisgegevens+Uitleg'!$C$6="Ja",4,0)+IF('Basisgegevens+Uitleg'!$C$7="Ja",4,0)+IF('Basisgegevens+Uitleg'!$C$8="Ja",4,0)+IF('Basisgegevens+Uitleg'!$C$9="Ja",4,0)),C120,"Niet")&amp;(G120&amp;H120&amp;I120&amp;J120&amp;IF('Basisgegevens+Uitleg'!$C$6="Ja",L120&amp;M120&amp;N120&amp;O120,"")&amp;IF('Basisgegevens+Uitleg'!$C$7="Ja",Q120&amp;R120&amp;S120&amp;T120,"")&amp;IF('Basisgegevens+Uitleg'!$C$8="Ja",V120&amp;W120&amp;X120&amp;Y120,"")&amp;IF('Basisgegevens+Uitleg'!$C$9="Ja",AA120&amp;AB120&amp;AC120&amp;AD120,"")),1))=TRUE,"","M ")&amp;IF(ISERROR(SEARCH("A",IF(IF('Basisgegevens+Uitleg'!$C$5="Ja",LEN(G120&amp;H120&amp;I120&amp;J120),0)+IF('Basisgegevens+Uitleg'!$C$6="Ja",LEN(L120&amp;M120&amp;N120&amp;O120),0)+IF('Basisgegevens+Uitleg'!$C$7="Ja",LEN(Q120&amp;R120&amp;S120&amp;T120),0)+IF('Basisgegevens+Uitleg'!$C$8="Ja",LEN(V120&amp;W120&amp;X120&amp;Y120),0)+IF('Basisgegevens+Uitleg'!$C$9="Ja",LEN(AA120&amp;AB120&amp;AC120&amp;AD120),0)&lt;(4+IF('Basisgegevens+Uitleg'!$C$6="Ja",4,0)+IF('Basisgegevens+Uitleg'!$C$7="Ja",4,0)+IF('Basisgegevens+Uitleg'!$C$8="Ja",4,0)+IF('Basisgegevens+Uitleg'!$C$9="Ja",4,0)),C120,"Niet")&amp;(G120&amp;H120&amp;I120&amp;J120&amp;IF('Basisgegevens+Uitleg'!$C$6="Ja",L120&amp;M120&amp;N120&amp;O120,"")&amp;IF('Basisgegevens+Uitleg'!$C$7="Ja",Q120&amp;R120&amp;S120&amp;T120,"")&amp;IF('Basisgegevens+Uitleg'!$C$8="Ja",V120&amp;W120&amp;X120&amp;Y120,"")&amp;IF('Basisgegevens+Uitleg'!$C$9="Ja",AA120&amp;AB120&amp;AC120&amp;AD120,"")),1))=TRUE,"","A")))</f>
        <v>A</v>
      </c>
      <c r="E120" s="110" t="str">
        <f t="shared" si="5"/>
        <v>Zaterdag</v>
      </c>
      <c r="F120" s="138">
        <f>IF(ROW(E120)-5&lt;='Basisgegevens+Uitleg'!$C$2,F119+1,"--")</f>
        <v>45437</v>
      </c>
      <c r="G120" s="86"/>
      <c r="H120" s="82"/>
      <c r="I120" s="82"/>
      <c r="J120" s="87"/>
      <c r="K120" s="9"/>
      <c r="L120" s="86"/>
      <c r="M120" s="82"/>
      <c r="N120" s="82"/>
      <c r="O120" s="87"/>
      <c r="P120" s="9"/>
      <c r="Q120" s="86"/>
      <c r="R120" s="82"/>
      <c r="S120" s="82"/>
      <c r="T120" s="87"/>
      <c r="U120" s="9"/>
      <c r="V120" s="86"/>
      <c r="W120" s="82"/>
      <c r="X120" s="82"/>
      <c r="Y120" s="87"/>
      <c r="Z120" s="9"/>
      <c r="AA120" s="86"/>
      <c r="AB120" s="82"/>
      <c r="AC120" s="82"/>
      <c r="AD120" s="87"/>
      <c r="AE120" s="9"/>
      <c r="AF120" s="108"/>
      <c r="AG120" s="18" t="str">
        <f>IF(ISERROR(VLOOKUP($F120,'Speciale dagen&amp;Activiteiten'!$A$3:$A$100,1,FALSE))=TRUE,"",VLOOKUP($F120,'Speciale dagen&amp;Activiteiten'!$A$3:$B$100,2,FALSE))</f>
        <v/>
      </c>
      <c r="AH120" s="14" t="str">
        <f>IF(ISERROR(VLOOKUP(CONCATENATE(DAY($F120),"-",MONTH($F120)),Verjaardagen!$C$2:$C$101,1,FALSE))=TRUE,"",VLOOKUP(CONCATENATE(DAY($F120),"-",MONTH($F120)),Verjaardagen!$C$2:$E$101,3,FALSE))</f>
        <v/>
      </c>
      <c r="AI120" s="15" t="str">
        <f>IF(ISERROR(VLOOKUP(F120,'School(vakanties)&amp;Activiteiten'!A$4:A$102,1,FALSE)=TRUE),IF(ISERROR(VLOOKUP(F120,'School(vakanties)&amp;Activiteiten'!B$4:B$102,1,FALSE)=TRUE),IF(AJ120&gt;0,AI119,""),VLOOKUP(F120,'School(vakanties)&amp;Activiteiten'!B$4:C$102,2,FALSE)),VLOOKUP(F120,'School(vakanties)&amp;Activiteiten'!A$4:C$102,3,FALSE))</f>
        <v/>
      </c>
      <c r="AJ120" s="16">
        <f>IF(ISERROR(VLOOKUP(F120,'School(vakanties)&amp;Activiteiten'!A$4:A$102,1,FALSE)=TRUE),IF(AND(AJ119&gt;0,AJ119&lt;999),AJ119-1,0),VLOOKUP(F120,'School(vakanties)&amp;Activiteiten'!A$4:D$102,4,FALSE))</f>
        <v>0</v>
      </c>
    </row>
    <row r="121" spans="1:36" x14ac:dyDescent="0.25">
      <c r="A121" s="180" t="str">
        <f t="shared" si="3"/>
        <v>--</v>
      </c>
      <c r="B121" s="110">
        <f t="shared" si="4"/>
        <v>21</v>
      </c>
      <c r="C121" s="179" t="str">
        <f>IF(F121="--","--",IF(ISEVEN(B121)=TRUE,SUBSTITUTE(LEFT(VLOOKUP(E121,'Basisgegevens+Uitleg'!$B$19:$D$25,3,),1),0,"--"),SUBSTITUTE(LEFT(VLOOKUP(E121,'Basisgegevens+Uitleg'!$B$19:$C$25,2,),1),0,"--")))</f>
        <v>V</v>
      </c>
      <c r="D121" s="179" t="str">
        <f>IF(F121="--","--",TRIM(IF(ISERROR(SEARCH("V",IF(IF('Basisgegevens+Uitleg'!$C$5="Ja",LEN(G121&amp;H121&amp;I121&amp;J121),0)+IF('Basisgegevens+Uitleg'!$C$6="Ja",LEN(L121&amp;M121&amp;N121&amp;O121),0)+IF('Basisgegevens+Uitleg'!$C$7="Ja",LEN(Q121&amp;R121&amp;S121&amp;T121),0)+IF('Basisgegevens+Uitleg'!$C$8="Ja",LEN(V121&amp;W121&amp;X121&amp;Y121),0)+IF('Basisgegevens+Uitleg'!$C$9="Ja",LEN(AA121&amp;AB121&amp;AC121&amp;AD121),0)&lt;(4+IF('Basisgegevens+Uitleg'!$C$6="Ja",4,0)+IF('Basisgegevens+Uitleg'!$C$7="Ja",4,0)+IF('Basisgegevens+Uitleg'!$C$8="Ja",4,0)+IF('Basisgegevens+Uitleg'!$C$9="Ja",4,0)),C121,"Niet")&amp;(G121&amp;H121&amp;I121&amp;J121&amp;IF('Basisgegevens+Uitleg'!$C$6="Ja",L121&amp;M121&amp;N121&amp;O121,"")&amp;IF('Basisgegevens+Uitleg'!$C$7="Ja",Q121&amp;R121&amp;S121&amp;T121,"")&amp;IF('Basisgegevens+Uitleg'!$C$8="Ja",V121&amp;W121&amp;X121&amp;Y121,"")&amp;IF('Basisgegevens+Uitleg'!$C$9="Ja",AA121&amp;AB121&amp;AC121&amp;AD121,"")),1))=TRUE,"","V ")&amp;IF(ISERROR(SEARCH("M",IF(IF('Basisgegevens+Uitleg'!$C$5="Ja",LEN(G121&amp;H121&amp;I121&amp;J121),0)+IF('Basisgegevens+Uitleg'!$C$6="Ja",LEN(L121&amp;M121&amp;N121&amp;O121),0)+IF('Basisgegevens+Uitleg'!$C$7="Ja",LEN(Q121&amp;R121&amp;S121&amp;T121),0)+IF('Basisgegevens+Uitleg'!$C$8="Ja",LEN(V121&amp;W121&amp;X121&amp;Y121),0)+IF('Basisgegevens+Uitleg'!$C$9="Ja",LEN(AA121&amp;AB121&amp;AC121&amp;AD121),0)&lt;(4+IF('Basisgegevens+Uitleg'!$C$6="Ja",4,0)+IF('Basisgegevens+Uitleg'!$C$7="Ja",4,0)+IF('Basisgegevens+Uitleg'!$C$8="Ja",4,0)+IF('Basisgegevens+Uitleg'!$C$9="Ja",4,0)),C121,"Niet")&amp;(G121&amp;H121&amp;I121&amp;J121&amp;IF('Basisgegevens+Uitleg'!$C$6="Ja",L121&amp;M121&amp;N121&amp;O121,"")&amp;IF('Basisgegevens+Uitleg'!$C$7="Ja",Q121&amp;R121&amp;S121&amp;T121,"")&amp;IF('Basisgegevens+Uitleg'!$C$8="Ja",V121&amp;W121&amp;X121&amp;Y121,"")&amp;IF('Basisgegevens+Uitleg'!$C$9="Ja",AA121&amp;AB121&amp;AC121&amp;AD121,"")),1))=TRUE,"","M ")&amp;IF(ISERROR(SEARCH("A",IF(IF('Basisgegevens+Uitleg'!$C$5="Ja",LEN(G121&amp;H121&amp;I121&amp;J121),0)+IF('Basisgegevens+Uitleg'!$C$6="Ja",LEN(L121&amp;M121&amp;N121&amp;O121),0)+IF('Basisgegevens+Uitleg'!$C$7="Ja",LEN(Q121&amp;R121&amp;S121&amp;T121),0)+IF('Basisgegevens+Uitleg'!$C$8="Ja",LEN(V121&amp;W121&amp;X121&amp;Y121),0)+IF('Basisgegevens+Uitleg'!$C$9="Ja",LEN(AA121&amp;AB121&amp;AC121&amp;AD121),0)&lt;(4+IF('Basisgegevens+Uitleg'!$C$6="Ja",4,0)+IF('Basisgegevens+Uitleg'!$C$7="Ja",4,0)+IF('Basisgegevens+Uitleg'!$C$8="Ja",4,0)+IF('Basisgegevens+Uitleg'!$C$9="Ja",4,0)),C121,"Niet")&amp;(G121&amp;H121&amp;I121&amp;J121&amp;IF('Basisgegevens+Uitleg'!$C$6="Ja",L121&amp;M121&amp;N121&amp;O121,"")&amp;IF('Basisgegevens+Uitleg'!$C$7="Ja",Q121&amp;R121&amp;S121&amp;T121,"")&amp;IF('Basisgegevens+Uitleg'!$C$8="Ja",V121&amp;W121&amp;X121&amp;Y121,"")&amp;IF('Basisgegevens+Uitleg'!$C$9="Ja",AA121&amp;AB121&amp;AC121&amp;AD121,"")),1))=TRUE,"","A")))</f>
        <v>V</v>
      </c>
      <c r="E121" s="110" t="str">
        <f t="shared" si="5"/>
        <v>Zondag</v>
      </c>
      <c r="F121" s="138">
        <f>IF(ROW(E121)-5&lt;='Basisgegevens+Uitleg'!$C$2,F120+1,"--")</f>
        <v>45438</v>
      </c>
      <c r="G121" s="86"/>
      <c r="H121" s="82"/>
      <c r="I121" s="82"/>
      <c r="J121" s="87"/>
      <c r="K121" s="9"/>
      <c r="L121" s="86"/>
      <c r="M121" s="82"/>
      <c r="N121" s="82"/>
      <c r="O121" s="87"/>
      <c r="P121" s="9"/>
      <c r="Q121" s="86"/>
      <c r="R121" s="82"/>
      <c r="S121" s="82"/>
      <c r="T121" s="87"/>
      <c r="U121" s="9"/>
      <c r="V121" s="86"/>
      <c r="W121" s="82"/>
      <c r="X121" s="82"/>
      <c r="Y121" s="87"/>
      <c r="Z121" s="9"/>
      <c r="AA121" s="86"/>
      <c r="AB121" s="82"/>
      <c r="AC121" s="82"/>
      <c r="AD121" s="87"/>
      <c r="AE121" s="9"/>
      <c r="AF121" s="108"/>
      <c r="AG121" s="18" t="str">
        <f>IF(ISERROR(VLOOKUP($F121,'Speciale dagen&amp;Activiteiten'!$A$3:$A$100,1,FALSE))=TRUE,"",VLOOKUP($F121,'Speciale dagen&amp;Activiteiten'!$A$3:$B$100,2,FALSE))</f>
        <v/>
      </c>
      <c r="AH121" s="14" t="str">
        <f>IF(ISERROR(VLOOKUP(CONCATENATE(DAY($F121),"-",MONTH($F121)),Verjaardagen!$C$2:$C$101,1,FALSE))=TRUE,"",VLOOKUP(CONCATENATE(DAY($F121),"-",MONTH($F121)),Verjaardagen!$C$2:$E$101,3,FALSE))</f>
        <v/>
      </c>
      <c r="AI121" s="15" t="str">
        <f>IF(ISERROR(VLOOKUP(F121,'School(vakanties)&amp;Activiteiten'!A$4:A$102,1,FALSE)=TRUE),IF(ISERROR(VLOOKUP(F121,'School(vakanties)&amp;Activiteiten'!B$4:B$102,1,FALSE)=TRUE),IF(AJ121&gt;0,AI120,""),VLOOKUP(F121,'School(vakanties)&amp;Activiteiten'!B$4:C$102,2,FALSE)),VLOOKUP(F121,'School(vakanties)&amp;Activiteiten'!A$4:C$102,3,FALSE))</f>
        <v/>
      </c>
      <c r="AJ121" s="16">
        <f>IF(ISERROR(VLOOKUP(F121,'School(vakanties)&amp;Activiteiten'!A$4:A$102,1,FALSE)=TRUE),IF(AND(AJ120&gt;0,AJ120&lt;999),AJ120-1,0),VLOOKUP(F121,'School(vakanties)&amp;Activiteiten'!A$4:D$102,4,FALSE))</f>
        <v>0</v>
      </c>
    </row>
    <row r="122" spans="1:36" x14ac:dyDescent="0.25">
      <c r="A122" s="180" t="str">
        <f t="shared" si="3"/>
        <v>--</v>
      </c>
      <c r="B122" s="110">
        <f t="shared" si="4"/>
        <v>22</v>
      </c>
      <c r="C122" s="179" t="str">
        <f>IF(F122="--","--",IF(ISEVEN(B122)=TRUE,SUBSTITUTE(LEFT(VLOOKUP(E122,'Basisgegevens+Uitleg'!$B$19:$D$25,3,),1),0,"--"),SUBSTITUTE(LEFT(VLOOKUP(E122,'Basisgegevens+Uitleg'!$B$19:$C$25,2,),1),0,"--")))</f>
        <v>M</v>
      </c>
      <c r="D122" s="179" t="str">
        <f>IF(F122="--","--",TRIM(IF(ISERROR(SEARCH("V",IF(IF('Basisgegevens+Uitleg'!$C$5="Ja",LEN(G122&amp;H122&amp;I122&amp;J122),0)+IF('Basisgegevens+Uitleg'!$C$6="Ja",LEN(L122&amp;M122&amp;N122&amp;O122),0)+IF('Basisgegevens+Uitleg'!$C$7="Ja",LEN(Q122&amp;R122&amp;S122&amp;T122),0)+IF('Basisgegevens+Uitleg'!$C$8="Ja",LEN(V122&amp;W122&amp;X122&amp;Y122),0)+IF('Basisgegevens+Uitleg'!$C$9="Ja",LEN(AA122&amp;AB122&amp;AC122&amp;AD122),0)&lt;(4+IF('Basisgegevens+Uitleg'!$C$6="Ja",4,0)+IF('Basisgegevens+Uitleg'!$C$7="Ja",4,0)+IF('Basisgegevens+Uitleg'!$C$8="Ja",4,0)+IF('Basisgegevens+Uitleg'!$C$9="Ja",4,0)),C122,"Niet")&amp;(G122&amp;H122&amp;I122&amp;J122&amp;IF('Basisgegevens+Uitleg'!$C$6="Ja",L122&amp;M122&amp;N122&amp;O122,"")&amp;IF('Basisgegevens+Uitleg'!$C$7="Ja",Q122&amp;R122&amp;S122&amp;T122,"")&amp;IF('Basisgegevens+Uitleg'!$C$8="Ja",V122&amp;W122&amp;X122&amp;Y122,"")&amp;IF('Basisgegevens+Uitleg'!$C$9="Ja",AA122&amp;AB122&amp;AC122&amp;AD122,"")),1))=TRUE,"","V ")&amp;IF(ISERROR(SEARCH("M",IF(IF('Basisgegevens+Uitleg'!$C$5="Ja",LEN(G122&amp;H122&amp;I122&amp;J122),0)+IF('Basisgegevens+Uitleg'!$C$6="Ja",LEN(L122&amp;M122&amp;N122&amp;O122),0)+IF('Basisgegevens+Uitleg'!$C$7="Ja",LEN(Q122&amp;R122&amp;S122&amp;T122),0)+IF('Basisgegevens+Uitleg'!$C$8="Ja",LEN(V122&amp;W122&amp;X122&amp;Y122),0)+IF('Basisgegevens+Uitleg'!$C$9="Ja",LEN(AA122&amp;AB122&amp;AC122&amp;AD122),0)&lt;(4+IF('Basisgegevens+Uitleg'!$C$6="Ja",4,0)+IF('Basisgegevens+Uitleg'!$C$7="Ja",4,0)+IF('Basisgegevens+Uitleg'!$C$8="Ja",4,0)+IF('Basisgegevens+Uitleg'!$C$9="Ja",4,0)),C122,"Niet")&amp;(G122&amp;H122&amp;I122&amp;J122&amp;IF('Basisgegevens+Uitleg'!$C$6="Ja",L122&amp;M122&amp;N122&amp;O122,"")&amp;IF('Basisgegevens+Uitleg'!$C$7="Ja",Q122&amp;R122&amp;S122&amp;T122,"")&amp;IF('Basisgegevens+Uitleg'!$C$8="Ja",V122&amp;W122&amp;X122&amp;Y122,"")&amp;IF('Basisgegevens+Uitleg'!$C$9="Ja",AA122&amp;AB122&amp;AC122&amp;AD122,"")),1))=TRUE,"","M ")&amp;IF(ISERROR(SEARCH("A",IF(IF('Basisgegevens+Uitleg'!$C$5="Ja",LEN(G122&amp;H122&amp;I122&amp;J122),0)+IF('Basisgegevens+Uitleg'!$C$6="Ja",LEN(L122&amp;M122&amp;N122&amp;O122),0)+IF('Basisgegevens+Uitleg'!$C$7="Ja",LEN(Q122&amp;R122&amp;S122&amp;T122),0)+IF('Basisgegevens+Uitleg'!$C$8="Ja",LEN(V122&amp;W122&amp;X122&amp;Y122),0)+IF('Basisgegevens+Uitleg'!$C$9="Ja",LEN(AA122&amp;AB122&amp;AC122&amp;AD122),0)&lt;(4+IF('Basisgegevens+Uitleg'!$C$6="Ja",4,0)+IF('Basisgegevens+Uitleg'!$C$7="Ja",4,0)+IF('Basisgegevens+Uitleg'!$C$8="Ja",4,0)+IF('Basisgegevens+Uitleg'!$C$9="Ja",4,0)),C122,"Niet")&amp;(G122&amp;H122&amp;I122&amp;J122&amp;IF('Basisgegevens+Uitleg'!$C$6="Ja",L122&amp;M122&amp;N122&amp;O122,"")&amp;IF('Basisgegevens+Uitleg'!$C$7="Ja",Q122&amp;R122&amp;S122&amp;T122,"")&amp;IF('Basisgegevens+Uitleg'!$C$8="Ja",V122&amp;W122&amp;X122&amp;Y122,"")&amp;IF('Basisgegevens+Uitleg'!$C$9="Ja",AA122&amp;AB122&amp;AC122&amp;AD122,"")),1))=TRUE,"","A")))</f>
        <v>M</v>
      </c>
      <c r="E122" s="110" t="str">
        <f t="shared" si="5"/>
        <v>Maandag</v>
      </c>
      <c r="F122" s="138">
        <f>IF(ROW(E122)-5&lt;='Basisgegevens+Uitleg'!$C$2,F121+1,"--")</f>
        <v>45439</v>
      </c>
      <c r="G122" s="86"/>
      <c r="H122" s="82"/>
      <c r="I122" s="82"/>
      <c r="J122" s="87"/>
      <c r="K122" s="9"/>
      <c r="L122" s="86"/>
      <c r="M122" s="82"/>
      <c r="N122" s="82"/>
      <c r="O122" s="87"/>
      <c r="P122" s="9"/>
      <c r="Q122" s="86"/>
      <c r="R122" s="82"/>
      <c r="S122" s="82"/>
      <c r="T122" s="87"/>
      <c r="U122" s="9"/>
      <c r="V122" s="86"/>
      <c r="W122" s="82"/>
      <c r="X122" s="82"/>
      <c r="Y122" s="87"/>
      <c r="Z122" s="9"/>
      <c r="AA122" s="86"/>
      <c r="AB122" s="82"/>
      <c r="AC122" s="82"/>
      <c r="AD122" s="87"/>
      <c r="AE122" s="9"/>
      <c r="AF122" s="108"/>
      <c r="AG122" s="18" t="str">
        <f>IF(ISERROR(VLOOKUP($F122,'Speciale dagen&amp;Activiteiten'!$A$3:$A$100,1,FALSE))=TRUE,"",VLOOKUP($F122,'Speciale dagen&amp;Activiteiten'!$A$3:$B$100,2,FALSE))</f>
        <v/>
      </c>
      <c r="AH122" s="14" t="str">
        <f>IF(ISERROR(VLOOKUP(CONCATENATE(DAY($F122),"-",MONTH($F122)),Verjaardagen!$C$2:$C$101,1,FALSE))=TRUE,"",VLOOKUP(CONCATENATE(DAY($F122),"-",MONTH($F122)),Verjaardagen!$C$2:$E$101,3,FALSE))</f>
        <v/>
      </c>
      <c r="AI122" s="15" t="str">
        <f>IF(ISERROR(VLOOKUP(F122,'School(vakanties)&amp;Activiteiten'!A$4:A$102,1,FALSE)=TRUE),IF(ISERROR(VLOOKUP(F122,'School(vakanties)&amp;Activiteiten'!B$4:B$102,1,FALSE)=TRUE),IF(AJ122&gt;0,AI121,""),VLOOKUP(F122,'School(vakanties)&amp;Activiteiten'!B$4:C$102,2,FALSE)),VLOOKUP(F122,'School(vakanties)&amp;Activiteiten'!A$4:C$102,3,FALSE))</f>
        <v/>
      </c>
      <c r="AJ122" s="16">
        <f>IF(ISERROR(VLOOKUP(F122,'School(vakanties)&amp;Activiteiten'!A$4:A$102,1,FALSE)=TRUE),IF(AND(AJ121&gt;0,AJ121&lt;999),AJ121-1,0),VLOOKUP(F122,'School(vakanties)&amp;Activiteiten'!A$4:D$102,4,FALSE))</f>
        <v>0</v>
      </c>
    </row>
    <row r="123" spans="1:36" x14ac:dyDescent="0.25">
      <c r="A123" s="180" t="str">
        <f t="shared" si="3"/>
        <v>--</v>
      </c>
      <c r="B123" s="110">
        <f t="shared" si="4"/>
        <v>22</v>
      </c>
      <c r="C123" s="179" t="str">
        <f>IF(F123="--","--",IF(ISEVEN(B123)=TRUE,SUBSTITUTE(LEFT(VLOOKUP(E123,'Basisgegevens+Uitleg'!$B$19:$D$25,3,),1),0,"--"),SUBSTITUTE(LEFT(VLOOKUP(E123,'Basisgegevens+Uitleg'!$B$19:$C$25,2,),1),0,"--")))</f>
        <v>V</v>
      </c>
      <c r="D123" s="179" t="str">
        <f>IF(F123="--","--",TRIM(IF(ISERROR(SEARCH("V",IF(IF('Basisgegevens+Uitleg'!$C$5="Ja",LEN(G123&amp;H123&amp;I123&amp;J123),0)+IF('Basisgegevens+Uitleg'!$C$6="Ja",LEN(L123&amp;M123&amp;N123&amp;O123),0)+IF('Basisgegevens+Uitleg'!$C$7="Ja",LEN(Q123&amp;R123&amp;S123&amp;T123),0)+IF('Basisgegevens+Uitleg'!$C$8="Ja",LEN(V123&amp;W123&amp;X123&amp;Y123),0)+IF('Basisgegevens+Uitleg'!$C$9="Ja",LEN(AA123&amp;AB123&amp;AC123&amp;AD123),0)&lt;(4+IF('Basisgegevens+Uitleg'!$C$6="Ja",4,0)+IF('Basisgegevens+Uitleg'!$C$7="Ja",4,0)+IF('Basisgegevens+Uitleg'!$C$8="Ja",4,0)+IF('Basisgegevens+Uitleg'!$C$9="Ja",4,0)),C123,"Niet")&amp;(G123&amp;H123&amp;I123&amp;J123&amp;IF('Basisgegevens+Uitleg'!$C$6="Ja",L123&amp;M123&amp;N123&amp;O123,"")&amp;IF('Basisgegevens+Uitleg'!$C$7="Ja",Q123&amp;R123&amp;S123&amp;T123,"")&amp;IF('Basisgegevens+Uitleg'!$C$8="Ja",V123&amp;W123&amp;X123&amp;Y123,"")&amp;IF('Basisgegevens+Uitleg'!$C$9="Ja",AA123&amp;AB123&amp;AC123&amp;AD123,"")),1))=TRUE,"","V ")&amp;IF(ISERROR(SEARCH("M",IF(IF('Basisgegevens+Uitleg'!$C$5="Ja",LEN(G123&amp;H123&amp;I123&amp;J123),0)+IF('Basisgegevens+Uitleg'!$C$6="Ja",LEN(L123&amp;M123&amp;N123&amp;O123),0)+IF('Basisgegevens+Uitleg'!$C$7="Ja",LEN(Q123&amp;R123&amp;S123&amp;T123),0)+IF('Basisgegevens+Uitleg'!$C$8="Ja",LEN(V123&amp;W123&amp;X123&amp;Y123),0)+IF('Basisgegevens+Uitleg'!$C$9="Ja",LEN(AA123&amp;AB123&amp;AC123&amp;AD123),0)&lt;(4+IF('Basisgegevens+Uitleg'!$C$6="Ja",4,0)+IF('Basisgegevens+Uitleg'!$C$7="Ja",4,0)+IF('Basisgegevens+Uitleg'!$C$8="Ja",4,0)+IF('Basisgegevens+Uitleg'!$C$9="Ja",4,0)),C123,"Niet")&amp;(G123&amp;H123&amp;I123&amp;J123&amp;IF('Basisgegevens+Uitleg'!$C$6="Ja",L123&amp;M123&amp;N123&amp;O123,"")&amp;IF('Basisgegevens+Uitleg'!$C$7="Ja",Q123&amp;R123&amp;S123&amp;T123,"")&amp;IF('Basisgegevens+Uitleg'!$C$8="Ja",V123&amp;W123&amp;X123&amp;Y123,"")&amp;IF('Basisgegevens+Uitleg'!$C$9="Ja",AA123&amp;AB123&amp;AC123&amp;AD123,"")),1))=TRUE,"","M ")&amp;IF(ISERROR(SEARCH("A",IF(IF('Basisgegevens+Uitleg'!$C$5="Ja",LEN(G123&amp;H123&amp;I123&amp;J123),0)+IF('Basisgegevens+Uitleg'!$C$6="Ja",LEN(L123&amp;M123&amp;N123&amp;O123),0)+IF('Basisgegevens+Uitleg'!$C$7="Ja",LEN(Q123&amp;R123&amp;S123&amp;T123),0)+IF('Basisgegevens+Uitleg'!$C$8="Ja",LEN(V123&amp;W123&amp;X123&amp;Y123),0)+IF('Basisgegevens+Uitleg'!$C$9="Ja",LEN(AA123&amp;AB123&amp;AC123&amp;AD123),0)&lt;(4+IF('Basisgegevens+Uitleg'!$C$6="Ja",4,0)+IF('Basisgegevens+Uitleg'!$C$7="Ja",4,0)+IF('Basisgegevens+Uitleg'!$C$8="Ja",4,0)+IF('Basisgegevens+Uitleg'!$C$9="Ja",4,0)),C123,"Niet")&amp;(G123&amp;H123&amp;I123&amp;J123&amp;IF('Basisgegevens+Uitleg'!$C$6="Ja",L123&amp;M123&amp;N123&amp;O123,"")&amp;IF('Basisgegevens+Uitleg'!$C$7="Ja",Q123&amp;R123&amp;S123&amp;T123,"")&amp;IF('Basisgegevens+Uitleg'!$C$8="Ja",V123&amp;W123&amp;X123&amp;Y123,"")&amp;IF('Basisgegevens+Uitleg'!$C$9="Ja",AA123&amp;AB123&amp;AC123&amp;AD123,"")),1))=TRUE,"","A")))</f>
        <v>V</v>
      </c>
      <c r="E123" s="110" t="str">
        <f t="shared" si="5"/>
        <v>Dinsdag</v>
      </c>
      <c r="F123" s="138">
        <f>IF(ROW(E123)-5&lt;='Basisgegevens+Uitleg'!$C$2,F122+1,"--")</f>
        <v>45440</v>
      </c>
      <c r="G123" s="86"/>
      <c r="H123" s="82"/>
      <c r="I123" s="82"/>
      <c r="J123" s="87"/>
      <c r="K123" s="9"/>
      <c r="L123" s="86"/>
      <c r="M123" s="82"/>
      <c r="N123" s="82"/>
      <c r="O123" s="87"/>
      <c r="P123" s="9"/>
      <c r="Q123" s="86"/>
      <c r="R123" s="82"/>
      <c r="S123" s="82"/>
      <c r="T123" s="87"/>
      <c r="U123" s="9"/>
      <c r="V123" s="86"/>
      <c r="W123" s="82"/>
      <c r="X123" s="82"/>
      <c r="Y123" s="87"/>
      <c r="Z123" s="9"/>
      <c r="AA123" s="86"/>
      <c r="AB123" s="82"/>
      <c r="AC123" s="82"/>
      <c r="AD123" s="87"/>
      <c r="AE123" s="9"/>
      <c r="AF123" s="108"/>
      <c r="AG123" s="18" t="str">
        <f>IF(ISERROR(VLOOKUP($F123,'Speciale dagen&amp;Activiteiten'!$A$3:$A$100,1,FALSE))=TRUE,"",VLOOKUP($F123,'Speciale dagen&amp;Activiteiten'!$A$3:$B$100,2,FALSE))</f>
        <v/>
      </c>
      <c r="AH123" s="14" t="str">
        <f>IF(ISERROR(VLOOKUP(CONCATENATE(DAY($F123),"-",MONTH($F123)),Verjaardagen!$C$2:$C$101,1,FALSE))=TRUE,"",VLOOKUP(CONCATENATE(DAY($F123),"-",MONTH($F123)),Verjaardagen!$C$2:$E$101,3,FALSE))</f>
        <v/>
      </c>
      <c r="AI123" s="15" t="str">
        <f>IF(ISERROR(VLOOKUP(F123,'School(vakanties)&amp;Activiteiten'!A$4:A$102,1,FALSE)=TRUE),IF(ISERROR(VLOOKUP(F123,'School(vakanties)&amp;Activiteiten'!B$4:B$102,1,FALSE)=TRUE),IF(AJ123&gt;0,AI122,""),VLOOKUP(F123,'School(vakanties)&amp;Activiteiten'!B$4:C$102,2,FALSE)),VLOOKUP(F123,'School(vakanties)&amp;Activiteiten'!A$4:C$102,3,FALSE))</f>
        <v/>
      </c>
      <c r="AJ123" s="16">
        <f>IF(ISERROR(VLOOKUP(F123,'School(vakanties)&amp;Activiteiten'!A$4:A$102,1,FALSE)=TRUE),IF(AND(AJ122&gt;0,AJ122&lt;999),AJ122-1,0),VLOOKUP(F123,'School(vakanties)&amp;Activiteiten'!A$4:D$102,4,FALSE))</f>
        <v>0</v>
      </c>
    </row>
    <row r="124" spans="1:36" x14ac:dyDescent="0.25">
      <c r="A124" s="180" t="str">
        <f t="shared" si="3"/>
        <v>--</v>
      </c>
      <c r="B124" s="110">
        <f t="shared" si="4"/>
        <v>22</v>
      </c>
      <c r="C124" s="179" t="str">
        <f>IF(F124="--","--",IF(ISEVEN(B124)=TRUE,SUBSTITUTE(LEFT(VLOOKUP(E124,'Basisgegevens+Uitleg'!$B$19:$D$25,3,),1),0,"--"),SUBSTITUTE(LEFT(VLOOKUP(E124,'Basisgegevens+Uitleg'!$B$19:$C$25,2,),1),0,"--")))</f>
        <v>V</v>
      </c>
      <c r="D124" s="179" t="str">
        <f>IF(F124="--","--",TRIM(IF(ISERROR(SEARCH("V",IF(IF('Basisgegevens+Uitleg'!$C$5="Ja",LEN(G124&amp;H124&amp;I124&amp;J124),0)+IF('Basisgegevens+Uitleg'!$C$6="Ja",LEN(L124&amp;M124&amp;N124&amp;O124),0)+IF('Basisgegevens+Uitleg'!$C$7="Ja",LEN(Q124&amp;R124&amp;S124&amp;T124),0)+IF('Basisgegevens+Uitleg'!$C$8="Ja",LEN(V124&amp;W124&amp;X124&amp;Y124),0)+IF('Basisgegevens+Uitleg'!$C$9="Ja",LEN(AA124&amp;AB124&amp;AC124&amp;AD124),0)&lt;(4+IF('Basisgegevens+Uitleg'!$C$6="Ja",4,0)+IF('Basisgegevens+Uitleg'!$C$7="Ja",4,0)+IF('Basisgegevens+Uitleg'!$C$8="Ja",4,0)+IF('Basisgegevens+Uitleg'!$C$9="Ja",4,0)),C124,"Niet")&amp;(G124&amp;H124&amp;I124&amp;J124&amp;IF('Basisgegevens+Uitleg'!$C$6="Ja",L124&amp;M124&amp;N124&amp;O124,"")&amp;IF('Basisgegevens+Uitleg'!$C$7="Ja",Q124&amp;R124&amp;S124&amp;T124,"")&amp;IF('Basisgegevens+Uitleg'!$C$8="Ja",V124&amp;W124&amp;X124&amp;Y124,"")&amp;IF('Basisgegevens+Uitleg'!$C$9="Ja",AA124&amp;AB124&amp;AC124&amp;AD124,"")),1))=TRUE,"","V ")&amp;IF(ISERROR(SEARCH("M",IF(IF('Basisgegevens+Uitleg'!$C$5="Ja",LEN(G124&amp;H124&amp;I124&amp;J124),0)+IF('Basisgegevens+Uitleg'!$C$6="Ja",LEN(L124&amp;M124&amp;N124&amp;O124),0)+IF('Basisgegevens+Uitleg'!$C$7="Ja",LEN(Q124&amp;R124&amp;S124&amp;T124),0)+IF('Basisgegevens+Uitleg'!$C$8="Ja",LEN(V124&amp;W124&amp;X124&amp;Y124),0)+IF('Basisgegevens+Uitleg'!$C$9="Ja",LEN(AA124&amp;AB124&amp;AC124&amp;AD124),0)&lt;(4+IF('Basisgegevens+Uitleg'!$C$6="Ja",4,0)+IF('Basisgegevens+Uitleg'!$C$7="Ja",4,0)+IF('Basisgegevens+Uitleg'!$C$8="Ja",4,0)+IF('Basisgegevens+Uitleg'!$C$9="Ja",4,0)),C124,"Niet")&amp;(G124&amp;H124&amp;I124&amp;J124&amp;IF('Basisgegevens+Uitleg'!$C$6="Ja",L124&amp;M124&amp;N124&amp;O124,"")&amp;IF('Basisgegevens+Uitleg'!$C$7="Ja",Q124&amp;R124&amp;S124&amp;T124,"")&amp;IF('Basisgegevens+Uitleg'!$C$8="Ja",V124&amp;W124&amp;X124&amp;Y124,"")&amp;IF('Basisgegevens+Uitleg'!$C$9="Ja",AA124&amp;AB124&amp;AC124&amp;AD124,"")),1))=TRUE,"","M ")&amp;IF(ISERROR(SEARCH("A",IF(IF('Basisgegevens+Uitleg'!$C$5="Ja",LEN(G124&amp;H124&amp;I124&amp;J124),0)+IF('Basisgegevens+Uitleg'!$C$6="Ja",LEN(L124&amp;M124&amp;N124&amp;O124),0)+IF('Basisgegevens+Uitleg'!$C$7="Ja",LEN(Q124&amp;R124&amp;S124&amp;T124),0)+IF('Basisgegevens+Uitleg'!$C$8="Ja",LEN(V124&amp;W124&amp;X124&amp;Y124),0)+IF('Basisgegevens+Uitleg'!$C$9="Ja",LEN(AA124&amp;AB124&amp;AC124&amp;AD124),0)&lt;(4+IF('Basisgegevens+Uitleg'!$C$6="Ja",4,0)+IF('Basisgegevens+Uitleg'!$C$7="Ja",4,0)+IF('Basisgegevens+Uitleg'!$C$8="Ja",4,0)+IF('Basisgegevens+Uitleg'!$C$9="Ja",4,0)),C124,"Niet")&amp;(G124&amp;H124&amp;I124&amp;J124&amp;IF('Basisgegevens+Uitleg'!$C$6="Ja",L124&amp;M124&amp;N124&amp;O124,"")&amp;IF('Basisgegevens+Uitleg'!$C$7="Ja",Q124&amp;R124&amp;S124&amp;T124,"")&amp;IF('Basisgegevens+Uitleg'!$C$8="Ja",V124&amp;W124&amp;X124&amp;Y124,"")&amp;IF('Basisgegevens+Uitleg'!$C$9="Ja",AA124&amp;AB124&amp;AC124&amp;AD124,"")),1))=TRUE,"","A")))</f>
        <v>V</v>
      </c>
      <c r="E124" s="110" t="str">
        <f t="shared" si="5"/>
        <v>Woensdag</v>
      </c>
      <c r="F124" s="138">
        <f>IF(ROW(E124)-5&lt;='Basisgegevens+Uitleg'!$C$2,F123+1,"--")</f>
        <v>45441</v>
      </c>
      <c r="G124" s="86"/>
      <c r="H124" s="82"/>
      <c r="I124" s="82"/>
      <c r="J124" s="87"/>
      <c r="K124" s="9"/>
      <c r="L124" s="86"/>
      <c r="M124" s="82"/>
      <c r="N124" s="82"/>
      <c r="O124" s="87"/>
      <c r="P124" s="9"/>
      <c r="Q124" s="86"/>
      <c r="R124" s="82"/>
      <c r="S124" s="82"/>
      <c r="T124" s="87"/>
      <c r="U124" s="9"/>
      <c r="V124" s="86"/>
      <c r="W124" s="82"/>
      <c r="X124" s="82"/>
      <c r="Y124" s="87"/>
      <c r="Z124" s="9"/>
      <c r="AA124" s="86"/>
      <c r="AB124" s="82"/>
      <c r="AC124" s="82"/>
      <c r="AD124" s="87"/>
      <c r="AE124" s="9"/>
      <c r="AF124" s="108"/>
      <c r="AG124" s="18" t="str">
        <f>IF(ISERROR(VLOOKUP($F124,'Speciale dagen&amp;Activiteiten'!$A$3:$A$100,1,FALSE))=TRUE,"",VLOOKUP($F124,'Speciale dagen&amp;Activiteiten'!$A$3:$B$100,2,FALSE))</f>
        <v/>
      </c>
      <c r="AH124" s="14" t="str">
        <f>IF(ISERROR(VLOOKUP(CONCATENATE(DAY($F124),"-",MONTH($F124)),Verjaardagen!$C$2:$C$101,1,FALSE))=TRUE,"",VLOOKUP(CONCATENATE(DAY($F124),"-",MONTH($F124)),Verjaardagen!$C$2:$E$101,3,FALSE))</f>
        <v/>
      </c>
      <c r="AI124" s="15" t="str">
        <f>IF(ISERROR(VLOOKUP(F124,'School(vakanties)&amp;Activiteiten'!A$4:A$102,1,FALSE)=TRUE),IF(ISERROR(VLOOKUP(F124,'School(vakanties)&amp;Activiteiten'!B$4:B$102,1,FALSE)=TRUE),IF(AJ124&gt;0,AI123,""),VLOOKUP(F124,'School(vakanties)&amp;Activiteiten'!B$4:C$102,2,FALSE)),VLOOKUP(F124,'School(vakanties)&amp;Activiteiten'!A$4:C$102,3,FALSE))</f>
        <v/>
      </c>
      <c r="AJ124" s="16">
        <f>IF(ISERROR(VLOOKUP(F124,'School(vakanties)&amp;Activiteiten'!A$4:A$102,1,FALSE)=TRUE),IF(AND(AJ123&gt;0,AJ123&lt;999),AJ123-1,0),VLOOKUP(F124,'School(vakanties)&amp;Activiteiten'!A$4:D$102,4,FALSE))</f>
        <v>0</v>
      </c>
    </row>
    <row r="125" spans="1:36" x14ac:dyDescent="0.25">
      <c r="A125" s="180" t="str">
        <f t="shared" si="3"/>
        <v>--</v>
      </c>
      <c r="B125" s="110">
        <f t="shared" si="4"/>
        <v>22</v>
      </c>
      <c r="C125" s="179" t="str">
        <f>IF(F125="--","--",IF(ISEVEN(B125)=TRUE,SUBSTITUTE(LEFT(VLOOKUP(E125,'Basisgegevens+Uitleg'!$B$19:$D$25,3,),1),0,"--"),SUBSTITUTE(LEFT(VLOOKUP(E125,'Basisgegevens+Uitleg'!$B$19:$C$25,2,),1),0,"--")))</f>
        <v>V</v>
      </c>
      <c r="D125" s="179" t="str">
        <f>IF(F125="--","--",TRIM(IF(ISERROR(SEARCH("V",IF(IF('Basisgegevens+Uitleg'!$C$5="Ja",LEN(G125&amp;H125&amp;I125&amp;J125),0)+IF('Basisgegevens+Uitleg'!$C$6="Ja",LEN(L125&amp;M125&amp;N125&amp;O125),0)+IF('Basisgegevens+Uitleg'!$C$7="Ja",LEN(Q125&amp;R125&amp;S125&amp;T125),0)+IF('Basisgegevens+Uitleg'!$C$8="Ja",LEN(V125&amp;W125&amp;X125&amp;Y125),0)+IF('Basisgegevens+Uitleg'!$C$9="Ja",LEN(AA125&amp;AB125&amp;AC125&amp;AD125),0)&lt;(4+IF('Basisgegevens+Uitleg'!$C$6="Ja",4,0)+IF('Basisgegevens+Uitleg'!$C$7="Ja",4,0)+IF('Basisgegevens+Uitleg'!$C$8="Ja",4,0)+IF('Basisgegevens+Uitleg'!$C$9="Ja",4,0)),C125,"Niet")&amp;(G125&amp;H125&amp;I125&amp;J125&amp;IF('Basisgegevens+Uitleg'!$C$6="Ja",L125&amp;M125&amp;N125&amp;O125,"")&amp;IF('Basisgegevens+Uitleg'!$C$7="Ja",Q125&amp;R125&amp;S125&amp;T125,"")&amp;IF('Basisgegevens+Uitleg'!$C$8="Ja",V125&amp;W125&amp;X125&amp;Y125,"")&amp;IF('Basisgegevens+Uitleg'!$C$9="Ja",AA125&amp;AB125&amp;AC125&amp;AD125,"")),1))=TRUE,"","V ")&amp;IF(ISERROR(SEARCH("M",IF(IF('Basisgegevens+Uitleg'!$C$5="Ja",LEN(G125&amp;H125&amp;I125&amp;J125),0)+IF('Basisgegevens+Uitleg'!$C$6="Ja",LEN(L125&amp;M125&amp;N125&amp;O125),0)+IF('Basisgegevens+Uitleg'!$C$7="Ja",LEN(Q125&amp;R125&amp;S125&amp;T125),0)+IF('Basisgegevens+Uitleg'!$C$8="Ja",LEN(V125&amp;W125&amp;X125&amp;Y125),0)+IF('Basisgegevens+Uitleg'!$C$9="Ja",LEN(AA125&amp;AB125&amp;AC125&amp;AD125),0)&lt;(4+IF('Basisgegevens+Uitleg'!$C$6="Ja",4,0)+IF('Basisgegevens+Uitleg'!$C$7="Ja",4,0)+IF('Basisgegevens+Uitleg'!$C$8="Ja",4,0)+IF('Basisgegevens+Uitleg'!$C$9="Ja",4,0)),C125,"Niet")&amp;(G125&amp;H125&amp;I125&amp;J125&amp;IF('Basisgegevens+Uitleg'!$C$6="Ja",L125&amp;M125&amp;N125&amp;O125,"")&amp;IF('Basisgegevens+Uitleg'!$C$7="Ja",Q125&amp;R125&amp;S125&amp;T125,"")&amp;IF('Basisgegevens+Uitleg'!$C$8="Ja",V125&amp;W125&amp;X125&amp;Y125,"")&amp;IF('Basisgegevens+Uitleg'!$C$9="Ja",AA125&amp;AB125&amp;AC125&amp;AD125,"")),1))=TRUE,"","M ")&amp;IF(ISERROR(SEARCH("A",IF(IF('Basisgegevens+Uitleg'!$C$5="Ja",LEN(G125&amp;H125&amp;I125&amp;J125),0)+IF('Basisgegevens+Uitleg'!$C$6="Ja",LEN(L125&amp;M125&amp;N125&amp;O125),0)+IF('Basisgegevens+Uitleg'!$C$7="Ja",LEN(Q125&amp;R125&amp;S125&amp;T125),0)+IF('Basisgegevens+Uitleg'!$C$8="Ja",LEN(V125&amp;W125&amp;X125&amp;Y125),0)+IF('Basisgegevens+Uitleg'!$C$9="Ja",LEN(AA125&amp;AB125&amp;AC125&amp;AD125),0)&lt;(4+IF('Basisgegevens+Uitleg'!$C$6="Ja",4,0)+IF('Basisgegevens+Uitleg'!$C$7="Ja",4,0)+IF('Basisgegevens+Uitleg'!$C$8="Ja",4,0)+IF('Basisgegevens+Uitleg'!$C$9="Ja",4,0)),C125,"Niet")&amp;(G125&amp;H125&amp;I125&amp;J125&amp;IF('Basisgegevens+Uitleg'!$C$6="Ja",L125&amp;M125&amp;N125&amp;O125,"")&amp;IF('Basisgegevens+Uitleg'!$C$7="Ja",Q125&amp;R125&amp;S125&amp;T125,"")&amp;IF('Basisgegevens+Uitleg'!$C$8="Ja",V125&amp;W125&amp;X125&amp;Y125,"")&amp;IF('Basisgegevens+Uitleg'!$C$9="Ja",AA125&amp;AB125&amp;AC125&amp;AD125,"")),1))=TRUE,"","A")))</f>
        <v>V</v>
      </c>
      <c r="E125" s="110" t="str">
        <f t="shared" si="5"/>
        <v>Donderdag</v>
      </c>
      <c r="F125" s="138">
        <f>IF(ROW(E125)-5&lt;='Basisgegevens+Uitleg'!$C$2,F124+1,"--")</f>
        <v>45442</v>
      </c>
      <c r="G125" s="86"/>
      <c r="H125" s="82"/>
      <c r="I125" s="82"/>
      <c r="J125" s="87"/>
      <c r="K125" s="9"/>
      <c r="L125" s="86"/>
      <c r="M125" s="82"/>
      <c r="N125" s="82"/>
      <c r="O125" s="87"/>
      <c r="P125" s="9"/>
      <c r="Q125" s="86"/>
      <c r="R125" s="82"/>
      <c r="S125" s="82"/>
      <c r="T125" s="87"/>
      <c r="U125" s="9"/>
      <c r="V125" s="86"/>
      <c r="W125" s="82"/>
      <c r="X125" s="82"/>
      <c r="Y125" s="87"/>
      <c r="Z125" s="9"/>
      <c r="AA125" s="86"/>
      <c r="AB125" s="82"/>
      <c r="AC125" s="82"/>
      <c r="AD125" s="87"/>
      <c r="AE125" s="9"/>
      <c r="AF125" s="108"/>
      <c r="AG125" s="18" t="str">
        <f>IF(ISERROR(VLOOKUP($F125,'Speciale dagen&amp;Activiteiten'!$A$3:$A$100,1,FALSE))=TRUE,"",VLOOKUP($F125,'Speciale dagen&amp;Activiteiten'!$A$3:$B$100,2,FALSE))</f>
        <v/>
      </c>
      <c r="AH125" s="14" t="str">
        <f>IF(ISERROR(VLOOKUP(CONCATENATE(DAY($F125),"-",MONTH($F125)),Verjaardagen!$C$2:$C$101,1,FALSE))=TRUE,"",VLOOKUP(CONCATENATE(DAY($F125),"-",MONTH($F125)),Verjaardagen!$C$2:$E$101,3,FALSE))</f>
        <v/>
      </c>
      <c r="AI125" s="15" t="str">
        <f>IF(ISERROR(VLOOKUP(F125,'School(vakanties)&amp;Activiteiten'!A$4:A$102,1,FALSE)=TRUE),IF(ISERROR(VLOOKUP(F125,'School(vakanties)&amp;Activiteiten'!B$4:B$102,1,FALSE)=TRUE),IF(AJ125&gt;0,AI124,""),VLOOKUP(F125,'School(vakanties)&amp;Activiteiten'!B$4:C$102,2,FALSE)),VLOOKUP(F125,'School(vakanties)&amp;Activiteiten'!A$4:C$102,3,FALSE))</f>
        <v/>
      </c>
      <c r="AJ125" s="16">
        <f>IF(ISERROR(VLOOKUP(F125,'School(vakanties)&amp;Activiteiten'!A$4:A$102,1,FALSE)=TRUE),IF(AND(AJ124&gt;0,AJ124&lt;999),AJ124-1,0),VLOOKUP(F125,'School(vakanties)&amp;Activiteiten'!A$4:D$102,4,FALSE))</f>
        <v>0</v>
      </c>
    </row>
    <row r="126" spans="1:36" x14ac:dyDescent="0.25">
      <c r="A126" s="180" t="str">
        <f t="shared" si="3"/>
        <v>--</v>
      </c>
      <c r="B126" s="110">
        <f t="shared" si="4"/>
        <v>22</v>
      </c>
      <c r="C126" s="179" t="str">
        <f>IF(F126="--","--",IF(ISEVEN(B126)=TRUE,SUBSTITUTE(LEFT(VLOOKUP(E126,'Basisgegevens+Uitleg'!$B$19:$D$25,3,),1),0,"--"),SUBSTITUTE(LEFT(VLOOKUP(E126,'Basisgegevens+Uitleg'!$B$19:$C$25,2,),1),0,"--")))</f>
        <v>V</v>
      </c>
      <c r="D126" s="179" t="str">
        <f>IF(F126="--","--",TRIM(IF(ISERROR(SEARCH("V",IF(IF('Basisgegevens+Uitleg'!$C$5="Ja",LEN(G126&amp;H126&amp;I126&amp;J126),0)+IF('Basisgegevens+Uitleg'!$C$6="Ja",LEN(L126&amp;M126&amp;N126&amp;O126),0)+IF('Basisgegevens+Uitleg'!$C$7="Ja",LEN(Q126&amp;R126&amp;S126&amp;T126),0)+IF('Basisgegevens+Uitleg'!$C$8="Ja",LEN(V126&amp;W126&amp;X126&amp;Y126),0)+IF('Basisgegevens+Uitleg'!$C$9="Ja",LEN(AA126&amp;AB126&amp;AC126&amp;AD126),0)&lt;(4+IF('Basisgegevens+Uitleg'!$C$6="Ja",4,0)+IF('Basisgegevens+Uitleg'!$C$7="Ja",4,0)+IF('Basisgegevens+Uitleg'!$C$8="Ja",4,0)+IF('Basisgegevens+Uitleg'!$C$9="Ja",4,0)),C126,"Niet")&amp;(G126&amp;H126&amp;I126&amp;J126&amp;IF('Basisgegevens+Uitleg'!$C$6="Ja",L126&amp;M126&amp;N126&amp;O126,"")&amp;IF('Basisgegevens+Uitleg'!$C$7="Ja",Q126&amp;R126&amp;S126&amp;T126,"")&amp;IF('Basisgegevens+Uitleg'!$C$8="Ja",V126&amp;W126&amp;X126&amp;Y126,"")&amp;IF('Basisgegevens+Uitleg'!$C$9="Ja",AA126&amp;AB126&amp;AC126&amp;AD126,"")),1))=TRUE,"","V ")&amp;IF(ISERROR(SEARCH("M",IF(IF('Basisgegevens+Uitleg'!$C$5="Ja",LEN(G126&amp;H126&amp;I126&amp;J126),0)+IF('Basisgegevens+Uitleg'!$C$6="Ja",LEN(L126&amp;M126&amp;N126&amp;O126),0)+IF('Basisgegevens+Uitleg'!$C$7="Ja",LEN(Q126&amp;R126&amp;S126&amp;T126),0)+IF('Basisgegevens+Uitleg'!$C$8="Ja",LEN(V126&amp;W126&amp;X126&amp;Y126),0)+IF('Basisgegevens+Uitleg'!$C$9="Ja",LEN(AA126&amp;AB126&amp;AC126&amp;AD126),0)&lt;(4+IF('Basisgegevens+Uitleg'!$C$6="Ja",4,0)+IF('Basisgegevens+Uitleg'!$C$7="Ja",4,0)+IF('Basisgegevens+Uitleg'!$C$8="Ja",4,0)+IF('Basisgegevens+Uitleg'!$C$9="Ja",4,0)),C126,"Niet")&amp;(G126&amp;H126&amp;I126&amp;J126&amp;IF('Basisgegevens+Uitleg'!$C$6="Ja",L126&amp;M126&amp;N126&amp;O126,"")&amp;IF('Basisgegevens+Uitleg'!$C$7="Ja",Q126&amp;R126&amp;S126&amp;T126,"")&amp;IF('Basisgegevens+Uitleg'!$C$8="Ja",V126&amp;W126&amp;X126&amp;Y126,"")&amp;IF('Basisgegevens+Uitleg'!$C$9="Ja",AA126&amp;AB126&amp;AC126&amp;AD126,"")),1))=TRUE,"","M ")&amp;IF(ISERROR(SEARCH("A",IF(IF('Basisgegevens+Uitleg'!$C$5="Ja",LEN(G126&amp;H126&amp;I126&amp;J126),0)+IF('Basisgegevens+Uitleg'!$C$6="Ja",LEN(L126&amp;M126&amp;N126&amp;O126),0)+IF('Basisgegevens+Uitleg'!$C$7="Ja",LEN(Q126&amp;R126&amp;S126&amp;T126),0)+IF('Basisgegevens+Uitleg'!$C$8="Ja",LEN(V126&amp;W126&amp;X126&amp;Y126),0)+IF('Basisgegevens+Uitleg'!$C$9="Ja",LEN(AA126&amp;AB126&amp;AC126&amp;AD126),0)&lt;(4+IF('Basisgegevens+Uitleg'!$C$6="Ja",4,0)+IF('Basisgegevens+Uitleg'!$C$7="Ja",4,0)+IF('Basisgegevens+Uitleg'!$C$8="Ja",4,0)+IF('Basisgegevens+Uitleg'!$C$9="Ja",4,0)),C126,"Niet")&amp;(G126&amp;H126&amp;I126&amp;J126&amp;IF('Basisgegevens+Uitleg'!$C$6="Ja",L126&amp;M126&amp;N126&amp;O126,"")&amp;IF('Basisgegevens+Uitleg'!$C$7="Ja",Q126&amp;R126&amp;S126&amp;T126,"")&amp;IF('Basisgegevens+Uitleg'!$C$8="Ja",V126&amp;W126&amp;X126&amp;Y126,"")&amp;IF('Basisgegevens+Uitleg'!$C$9="Ja",AA126&amp;AB126&amp;AC126&amp;AD126,"")),1))=TRUE,"","A")))</f>
        <v>V</v>
      </c>
      <c r="E126" s="110" t="str">
        <f t="shared" si="5"/>
        <v>Vrijdag</v>
      </c>
      <c r="F126" s="138">
        <f>IF(ROW(E126)-5&lt;='Basisgegevens+Uitleg'!$C$2,F125+1,"--")</f>
        <v>45443</v>
      </c>
      <c r="G126" s="86"/>
      <c r="H126" s="82"/>
      <c r="I126" s="82"/>
      <c r="J126" s="87"/>
      <c r="K126" s="9"/>
      <c r="L126" s="86"/>
      <c r="M126" s="82"/>
      <c r="N126" s="82"/>
      <c r="O126" s="87"/>
      <c r="P126" s="9"/>
      <c r="Q126" s="86"/>
      <c r="R126" s="82"/>
      <c r="S126" s="82"/>
      <c r="T126" s="87"/>
      <c r="U126" s="9"/>
      <c r="V126" s="86"/>
      <c r="W126" s="82"/>
      <c r="X126" s="82"/>
      <c r="Y126" s="87"/>
      <c r="Z126" s="9"/>
      <c r="AA126" s="86"/>
      <c r="AB126" s="82"/>
      <c r="AC126" s="82"/>
      <c r="AD126" s="87"/>
      <c r="AE126" s="9"/>
      <c r="AF126" s="108"/>
      <c r="AG126" s="18" t="str">
        <f>IF(ISERROR(VLOOKUP($F126,'Speciale dagen&amp;Activiteiten'!$A$3:$A$100,1,FALSE))=TRUE,"",VLOOKUP($F126,'Speciale dagen&amp;Activiteiten'!$A$3:$B$100,2,FALSE))</f>
        <v/>
      </c>
      <c r="AH126" s="14" t="str">
        <f>IF(ISERROR(VLOOKUP(CONCATENATE(DAY($F126),"-",MONTH($F126)),Verjaardagen!$C$2:$C$101,1,FALSE))=TRUE,"",VLOOKUP(CONCATENATE(DAY($F126),"-",MONTH($F126)),Verjaardagen!$C$2:$E$101,3,FALSE))</f>
        <v/>
      </c>
      <c r="AI126" s="15" t="str">
        <f>IF(ISERROR(VLOOKUP(F126,'School(vakanties)&amp;Activiteiten'!A$4:A$102,1,FALSE)=TRUE),IF(ISERROR(VLOOKUP(F126,'School(vakanties)&amp;Activiteiten'!B$4:B$102,1,FALSE)=TRUE),IF(AJ126&gt;0,AI125,""),VLOOKUP(F126,'School(vakanties)&amp;Activiteiten'!B$4:C$102,2,FALSE)),VLOOKUP(F126,'School(vakanties)&amp;Activiteiten'!A$4:C$102,3,FALSE))</f>
        <v/>
      </c>
      <c r="AJ126" s="16">
        <f>IF(ISERROR(VLOOKUP(F126,'School(vakanties)&amp;Activiteiten'!A$4:A$102,1,FALSE)=TRUE),IF(AND(AJ125&gt;0,AJ125&lt;999),AJ125-1,0),VLOOKUP(F126,'School(vakanties)&amp;Activiteiten'!A$4:D$102,4,FALSE))</f>
        <v>0</v>
      </c>
    </row>
    <row r="127" spans="1:36" x14ac:dyDescent="0.25">
      <c r="A127" s="180" t="str">
        <f t="shared" si="3"/>
        <v>--</v>
      </c>
      <c r="B127" s="110">
        <f t="shared" si="4"/>
        <v>22</v>
      </c>
      <c r="C127" s="179" t="str">
        <f>IF(F127="--","--",IF(ISEVEN(B127)=TRUE,SUBSTITUTE(LEFT(VLOOKUP(E127,'Basisgegevens+Uitleg'!$B$19:$D$25,3,),1),0,"--"),SUBSTITUTE(LEFT(VLOOKUP(E127,'Basisgegevens+Uitleg'!$B$19:$C$25,2,),1),0,"--")))</f>
        <v>M</v>
      </c>
      <c r="D127" s="179" t="str">
        <f>IF(F127="--","--",TRIM(IF(ISERROR(SEARCH("V",IF(IF('Basisgegevens+Uitleg'!$C$5="Ja",LEN(G127&amp;H127&amp;I127&amp;J127),0)+IF('Basisgegevens+Uitleg'!$C$6="Ja",LEN(L127&amp;M127&amp;N127&amp;O127),0)+IF('Basisgegevens+Uitleg'!$C$7="Ja",LEN(Q127&amp;R127&amp;S127&amp;T127),0)+IF('Basisgegevens+Uitleg'!$C$8="Ja",LEN(V127&amp;W127&amp;X127&amp;Y127),0)+IF('Basisgegevens+Uitleg'!$C$9="Ja",LEN(AA127&amp;AB127&amp;AC127&amp;AD127),0)&lt;(4+IF('Basisgegevens+Uitleg'!$C$6="Ja",4,0)+IF('Basisgegevens+Uitleg'!$C$7="Ja",4,0)+IF('Basisgegevens+Uitleg'!$C$8="Ja",4,0)+IF('Basisgegevens+Uitleg'!$C$9="Ja",4,0)),C127,"Niet")&amp;(G127&amp;H127&amp;I127&amp;J127&amp;IF('Basisgegevens+Uitleg'!$C$6="Ja",L127&amp;M127&amp;N127&amp;O127,"")&amp;IF('Basisgegevens+Uitleg'!$C$7="Ja",Q127&amp;R127&amp;S127&amp;T127,"")&amp;IF('Basisgegevens+Uitleg'!$C$8="Ja",V127&amp;W127&amp;X127&amp;Y127,"")&amp;IF('Basisgegevens+Uitleg'!$C$9="Ja",AA127&amp;AB127&amp;AC127&amp;AD127,"")),1))=TRUE,"","V ")&amp;IF(ISERROR(SEARCH("M",IF(IF('Basisgegevens+Uitleg'!$C$5="Ja",LEN(G127&amp;H127&amp;I127&amp;J127),0)+IF('Basisgegevens+Uitleg'!$C$6="Ja",LEN(L127&amp;M127&amp;N127&amp;O127),0)+IF('Basisgegevens+Uitleg'!$C$7="Ja",LEN(Q127&amp;R127&amp;S127&amp;T127),0)+IF('Basisgegevens+Uitleg'!$C$8="Ja",LEN(V127&amp;W127&amp;X127&amp;Y127),0)+IF('Basisgegevens+Uitleg'!$C$9="Ja",LEN(AA127&amp;AB127&amp;AC127&amp;AD127),0)&lt;(4+IF('Basisgegevens+Uitleg'!$C$6="Ja",4,0)+IF('Basisgegevens+Uitleg'!$C$7="Ja",4,0)+IF('Basisgegevens+Uitleg'!$C$8="Ja",4,0)+IF('Basisgegevens+Uitleg'!$C$9="Ja",4,0)),C127,"Niet")&amp;(G127&amp;H127&amp;I127&amp;J127&amp;IF('Basisgegevens+Uitleg'!$C$6="Ja",L127&amp;M127&amp;N127&amp;O127,"")&amp;IF('Basisgegevens+Uitleg'!$C$7="Ja",Q127&amp;R127&amp;S127&amp;T127,"")&amp;IF('Basisgegevens+Uitleg'!$C$8="Ja",V127&amp;W127&amp;X127&amp;Y127,"")&amp;IF('Basisgegevens+Uitleg'!$C$9="Ja",AA127&amp;AB127&amp;AC127&amp;AD127,"")),1))=TRUE,"","M ")&amp;IF(ISERROR(SEARCH("A",IF(IF('Basisgegevens+Uitleg'!$C$5="Ja",LEN(G127&amp;H127&amp;I127&amp;J127),0)+IF('Basisgegevens+Uitleg'!$C$6="Ja",LEN(L127&amp;M127&amp;N127&amp;O127),0)+IF('Basisgegevens+Uitleg'!$C$7="Ja",LEN(Q127&amp;R127&amp;S127&amp;T127),0)+IF('Basisgegevens+Uitleg'!$C$8="Ja",LEN(V127&amp;W127&amp;X127&amp;Y127),0)+IF('Basisgegevens+Uitleg'!$C$9="Ja",LEN(AA127&amp;AB127&amp;AC127&amp;AD127),0)&lt;(4+IF('Basisgegevens+Uitleg'!$C$6="Ja",4,0)+IF('Basisgegevens+Uitleg'!$C$7="Ja",4,0)+IF('Basisgegevens+Uitleg'!$C$8="Ja",4,0)+IF('Basisgegevens+Uitleg'!$C$9="Ja",4,0)),C127,"Niet")&amp;(G127&amp;H127&amp;I127&amp;J127&amp;IF('Basisgegevens+Uitleg'!$C$6="Ja",L127&amp;M127&amp;N127&amp;O127,"")&amp;IF('Basisgegevens+Uitleg'!$C$7="Ja",Q127&amp;R127&amp;S127&amp;T127,"")&amp;IF('Basisgegevens+Uitleg'!$C$8="Ja",V127&amp;W127&amp;X127&amp;Y127,"")&amp;IF('Basisgegevens+Uitleg'!$C$9="Ja",AA127&amp;AB127&amp;AC127&amp;AD127,"")),1))=TRUE,"","A")))</f>
        <v>M</v>
      </c>
      <c r="E127" s="110" t="str">
        <f t="shared" si="5"/>
        <v>Zaterdag</v>
      </c>
      <c r="F127" s="138">
        <f>IF(ROW(E127)-5&lt;='Basisgegevens+Uitleg'!$C$2,F126+1,"--")</f>
        <v>45444</v>
      </c>
      <c r="G127" s="86"/>
      <c r="H127" s="82"/>
      <c r="I127" s="82"/>
      <c r="J127" s="87"/>
      <c r="K127" s="9"/>
      <c r="L127" s="86"/>
      <c r="M127" s="82"/>
      <c r="N127" s="82"/>
      <c r="O127" s="87"/>
      <c r="P127" s="9"/>
      <c r="Q127" s="86"/>
      <c r="R127" s="82"/>
      <c r="S127" s="82"/>
      <c r="T127" s="87"/>
      <c r="U127" s="9"/>
      <c r="V127" s="86"/>
      <c r="W127" s="82"/>
      <c r="X127" s="82"/>
      <c r="Y127" s="87"/>
      <c r="Z127" s="9"/>
      <c r="AA127" s="86"/>
      <c r="AB127" s="82"/>
      <c r="AC127" s="82"/>
      <c r="AD127" s="87"/>
      <c r="AE127" s="9"/>
      <c r="AF127" s="108"/>
      <c r="AG127" s="18" t="str">
        <f>IF(ISERROR(VLOOKUP($F127,'Speciale dagen&amp;Activiteiten'!$A$3:$A$100,1,FALSE))=TRUE,"",VLOOKUP($F127,'Speciale dagen&amp;Activiteiten'!$A$3:$B$100,2,FALSE))</f>
        <v/>
      </c>
      <c r="AH127" s="14" t="str">
        <f>IF(ISERROR(VLOOKUP(CONCATENATE(DAY($F127),"-",MONTH($F127)),Verjaardagen!$C$2:$C$101,1,FALSE))=TRUE,"",VLOOKUP(CONCATENATE(DAY($F127),"-",MONTH($F127)),Verjaardagen!$C$2:$E$101,3,FALSE))</f>
        <v/>
      </c>
      <c r="AI127" s="15" t="str">
        <f>IF(ISERROR(VLOOKUP(F127,'School(vakanties)&amp;Activiteiten'!A$4:A$102,1,FALSE)=TRUE),IF(ISERROR(VLOOKUP(F127,'School(vakanties)&amp;Activiteiten'!B$4:B$102,1,FALSE)=TRUE),IF(AJ127&gt;0,AI126,""),VLOOKUP(F127,'School(vakanties)&amp;Activiteiten'!B$4:C$102,2,FALSE)),VLOOKUP(F127,'School(vakanties)&amp;Activiteiten'!A$4:C$102,3,FALSE))</f>
        <v/>
      </c>
      <c r="AJ127" s="16">
        <f>IF(ISERROR(VLOOKUP(F127,'School(vakanties)&amp;Activiteiten'!A$4:A$102,1,FALSE)=TRUE),IF(AND(AJ126&gt;0,AJ126&lt;999),AJ126-1,0),VLOOKUP(F127,'School(vakanties)&amp;Activiteiten'!A$4:D$102,4,FALSE))</f>
        <v>0</v>
      </c>
    </row>
    <row r="128" spans="1:36" x14ac:dyDescent="0.25">
      <c r="A128" s="180" t="str">
        <f t="shared" si="3"/>
        <v>--</v>
      </c>
      <c r="B128" s="110">
        <f t="shared" si="4"/>
        <v>22</v>
      </c>
      <c r="C128" s="179" t="str">
        <f>IF(F128="--","--",IF(ISEVEN(B128)=TRUE,SUBSTITUTE(LEFT(VLOOKUP(E128,'Basisgegevens+Uitleg'!$B$19:$D$25,3,),1),0,"--"),SUBSTITUTE(LEFT(VLOOKUP(E128,'Basisgegevens+Uitleg'!$B$19:$C$25,2,),1),0,"--")))</f>
        <v>A</v>
      </c>
      <c r="D128" s="179" t="str">
        <f>IF(F128="--","--",TRIM(IF(ISERROR(SEARCH("V",IF(IF('Basisgegevens+Uitleg'!$C$5="Ja",LEN(G128&amp;H128&amp;I128&amp;J128),0)+IF('Basisgegevens+Uitleg'!$C$6="Ja",LEN(L128&amp;M128&amp;N128&amp;O128),0)+IF('Basisgegevens+Uitleg'!$C$7="Ja",LEN(Q128&amp;R128&amp;S128&amp;T128),0)+IF('Basisgegevens+Uitleg'!$C$8="Ja",LEN(V128&amp;W128&amp;X128&amp;Y128),0)+IF('Basisgegevens+Uitleg'!$C$9="Ja",LEN(AA128&amp;AB128&amp;AC128&amp;AD128),0)&lt;(4+IF('Basisgegevens+Uitleg'!$C$6="Ja",4,0)+IF('Basisgegevens+Uitleg'!$C$7="Ja",4,0)+IF('Basisgegevens+Uitleg'!$C$8="Ja",4,0)+IF('Basisgegevens+Uitleg'!$C$9="Ja",4,0)),C128,"Niet")&amp;(G128&amp;H128&amp;I128&amp;J128&amp;IF('Basisgegevens+Uitleg'!$C$6="Ja",L128&amp;M128&amp;N128&amp;O128,"")&amp;IF('Basisgegevens+Uitleg'!$C$7="Ja",Q128&amp;R128&amp;S128&amp;T128,"")&amp;IF('Basisgegevens+Uitleg'!$C$8="Ja",V128&amp;W128&amp;X128&amp;Y128,"")&amp;IF('Basisgegevens+Uitleg'!$C$9="Ja",AA128&amp;AB128&amp;AC128&amp;AD128,"")),1))=TRUE,"","V ")&amp;IF(ISERROR(SEARCH("M",IF(IF('Basisgegevens+Uitleg'!$C$5="Ja",LEN(G128&amp;H128&amp;I128&amp;J128),0)+IF('Basisgegevens+Uitleg'!$C$6="Ja",LEN(L128&amp;M128&amp;N128&amp;O128),0)+IF('Basisgegevens+Uitleg'!$C$7="Ja",LEN(Q128&amp;R128&amp;S128&amp;T128),0)+IF('Basisgegevens+Uitleg'!$C$8="Ja",LEN(V128&amp;W128&amp;X128&amp;Y128),0)+IF('Basisgegevens+Uitleg'!$C$9="Ja",LEN(AA128&amp;AB128&amp;AC128&amp;AD128),0)&lt;(4+IF('Basisgegevens+Uitleg'!$C$6="Ja",4,0)+IF('Basisgegevens+Uitleg'!$C$7="Ja",4,0)+IF('Basisgegevens+Uitleg'!$C$8="Ja",4,0)+IF('Basisgegevens+Uitleg'!$C$9="Ja",4,0)),C128,"Niet")&amp;(G128&amp;H128&amp;I128&amp;J128&amp;IF('Basisgegevens+Uitleg'!$C$6="Ja",L128&amp;M128&amp;N128&amp;O128,"")&amp;IF('Basisgegevens+Uitleg'!$C$7="Ja",Q128&amp;R128&amp;S128&amp;T128,"")&amp;IF('Basisgegevens+Uitleg'!$C$8="Ja",V128&amp;W128&amp;X128&amp;Y128,"")&amp;IF('Basisgegevens+Uitleg'!$C$9="Ja",AA128&amp;AB128&amp;AC128&amp;AD128,"")),1))=TRUE,"","M ")&amp;IF(ISERROR(SEARCH("A",IF(IF('Basisgegevens+Uitleg'!$C$5="Ja",LEN(G128&amp;H128&amp;I128&amp;J128),0)+IF('Basisgegevens+Uitleg'!$C$6="Ja",LEN(L128&amp;M128&amp;N128&amp;O128),0)+IF('Basisgegevens+Uitleg'!$C$7="Ja",LEN(Q128&amp;R128&amp;S128&amp;T128),0)+IF('Basisgegevens+Uitleg'!$C$8="Ja",LEN(V128&amp;W128&amp;X128&amp;Y128),0)+IF('Basisgegevens+Uitleg'!$C$9="Ja",LEN(AA128&amp;AB128&amp;AC128&amp;AD128),0)&lt;(4+IF('Basisgegevens+Uitleg'!$C$6="Ja",4,0)+IF('Basisgegevens+Uitleg'!$C$7="Ja",4,0)+IF('Basisgegevens+Uitleg'!$C$8="Ja",4,0)+IF('Basisgegevens+Uitleg'!$C$9="Ja",4,0)),C128,"Niet")&amp;(G128&amp;H128&amp;I128&amp;J128&amp;IF('Basisgegevens+Uitleg'!$C$6="Ja",L128&amp;M128&amp;N128&amp;O128,"")&amp;IF('Basisgegevens+Uitleg'!$C$7="Ja",Q128&amp;R128&amp;S128&amp;T128,"")&amp;IF('Basisgegevens+Uitleg'!$C$8="Ja",V128&amp;W128&amp;X128&amp;Y128,"")&amp;IF('Basisgegevens+Uitleg'!$C$9="Ja",AA128&amp;AB128&amp;AC128&amp;AD128,"")),1))=TRUE,"","A")))</f>
        <v>A</v>
      </c>
      <c r="E128" s="110" t="str">
        <f t="shared" si="5"/>
        <v>Zondag</v>
      </c>
      <c r="F128" s="138">
        <f>IF(ROW(E128)-5&lt;='Basisgegevens+Uitleg'!$C$2,F127+1,"--")</f>
        <v>45445</v>
      </c>
      <c r="G128" s="86"/>
      <c r="H128" s="82"/>
      <c r="I128" s="82"/>
      <c r="J128" s="87"/>
      <c r="K128" s="9"/>
      <c r="L128" s="86"/>
      <c r="M128" s="82"/>
      <c r="N128" s="82"/>
      <c r="O128" s="87"/>
      <c r="P128" s="9"/>
      <c r="Q128" s="86"/>
      <c r="R128" s="82"/>
      <c r="S128" s="82"/>
      <c r="T128" s="87"/>
      <c r="U128" s="9"/>
      <c r="V128" s="86"/>
      <c r="W128" s="82"/>
      <c r="X128" s="82"/>
      <c r="Y128" s="87"/>
      <c r="Z128" s="9"/>
      <c r="AA128" s="86"/>
      <c r="AB128" s="82"/>
      <c r="AC128" s="82"/>
      <c r="AD128" s="87"/>
      <c r="AE128" s="9"/>
      <c r="AF128" s="108"/>
      <c r="AG128" s="18" t="str">
        <f>IF(ISERROR(VLOOKUP($F128,'Speciale dagen&amp;Activiteiten'!$A$3:$A$100,1,FALSE))=TRUE,"",VLOOKUP($F128,'Speciale dagen&amp;Activiteiten'!$A$3:$B$100,2,FALSE))</f>
        <v/>
      </c>
      <c r="AH128" s="14" t="str">
        <f>IF(ISERROR(VLOOKUP(CONCATENATE(DAY($F128),"-",MONTH($F128)),Verjaardagen!$C$2:$C$101,1,FALSE))=TRUE,"",VLOOKUP(CONCATENATE(DAY($F128),"-",MONTH($F128)),Verjaardagen!$C$2:$E$101,3,FALSE))</f>
        <v/>
      </c>
      <c r="AI128" s="15" t="str">
        <f>IF(ISERROR(VLOOKUP(F128,'School(vakanties)&amp;Activiteiten'!A$4:A$102,1,FALSE)=TRUE),IF(ISERROR(VLOOKUP(F128,'School(vakanties)&amp;Activiteiten'!B$4:B$102,1,FALSE)=TRUE),IF(AJ128&gt;0,AI127,""),VLOOKUP(F128,'School(vakanties)&amp;Activiteiten'!B$4:C$102,2,FALSE)),VLOOKUP(F128,'School(vakanties)&amp;Activiteiten'!A$4:C$102,3,FALSE))</f>
        <v/>
      </c>
      <c r="AJ128" s="16">
        <f>IF(ISERROR(VLOOKUP(F128,'School(vakanties)&amp;Activiteiten'!A$4:A$102,1,FALSE)=TRUE),IF(AND(AJ127&gt;0,AJ127&lt;999),AJ127-1,0),VLOOKUP(F128,'School(vakanties)&amp;Activiteiten'!A$4:D$102,4,FALSE))</f>
        <v>0</v>
      </c>
    </row>
    <row r="129" spans="1:36" x14ac:dyDescent="0.25">
      <c r="A129" s="180" t="str">
        <f t="shared" si="3"/>
        <v>--</v>
      </c>
      <c r="B129" s="110">
        <f t="shared" si="4"/>
        <v>23</v>
      </c>
      <c r="C129" s="179" t="str">
        <f>IF(F129="--","--",IF(ISEVEN(B129)=TRUE,SUBSTITUTE(LEFT(VLOOKUP(E129,'Basisgegevens+Uitleg'!$B$19:$D$25,3,),1),0,"--"),SUBSTITUTE(LEFT(VLOOKUP(E129,'Basisgegevens+Uitleg'!$B$19:$C$25,2,),1),0,"--")))</f>
        <v>V</v>
      </c>
      <c r="D129" s="179" t="str">
        <f>IF(F129="--","--",TRIM(IF(ISERROR(SEARCH("V",IF(IF('Basisgegevens+Uitleg'!$C$5="Ja",LEN(G129&amp;H129&amp;I129&amp;J129),0)+IF('Basisgegevens+Uitleg'!$C$6="Ja",LEN(L129&amp;M129&amp;N129&amp;O129),0)+IF('Basisgegevens+Uitleg'!$C$7="Ja",LEN(Q129&amp;R129&amp;S129&amp;T129),0)+IF('Basisgegevens+Uitleg'!$C$8="Ja",LEN(V129&amp;W129&amp;X129&amp;Y129),0)+IF('Basisgegevens+Uitleg'!$C$9="Ja",LEN(AA129&amp;AB129&amp;AC129&amp;AD129),0)&lt;(4+IF('Basisgegevens+Uitleg'!$C$6="Ja",4,0)+IF('Basisgegevens+Uitleg'!$C$7="Ja",4,0)+IF('Basisgegevens+Uitleg'!$C$8="Ja",4,0)+IF('Basisgegevens+Uitleg'!$C$9="Ja",4,0)),C129,"Niet")&amp;(G129&amp;H129&amp;I129&amp;J129&amp;IF('Basisgegevens+Uitleg'!$C$6="Ja",L129&amp;M129&amp;N129&amp;O129,"")&amp;IF('Basisgegevens+Uitleg'!$C$7="Ja",Q129&amp;R129&amp;S129&amp;T129,"")&amp;IF('Basisgegevens+Uitleg'!$C$8="Ja",V129&amp;W129&amp;X129&amp;Y129,"")&amp;IF('Basisgegevens+Uitleg'!$C$9="Ja",AA129&amp;AB129&amp;AC129&amp;AD129,"")),1))=TRUE,"","V ")&amp;IF(ISERROR(SEARCH("M",IF(IF('Basisgegevens+Uitleg'!$C$5="Ja",LEN(G129&amp;H129&amp;I129&amp;J129),0)+IF('Basisgegevens+Uitleg'!$C$6="Ja",LEN(L129&amp;M129&amp;N129&amp;O129),0)+IF('Basisgegevens+Uitleg'!$C$7="Ja",LEN(Q129&amp;R129&amp;S129&amp;T129),0)+IF('Basisgegevens+Uitleg'!$C$8="Ja",LEN(V129&amp;W129&amp;X129&amp;Y129),0)+IF('Basisgegevens+Uitleg'!$C$9="Ja",LEN(AA129&amp;AB129&amp;AC129&amp;AD129),0)&lt;(4+IF('Basisgegevens+Uitleg'!$C$6="Ja",4,0)+IF('Basisgegevens+Uitleg'!$C$7="Ja",4,0)+IF('Basisgegevens+Uitleg'!$C$8="Ja",4,0)+IF('Basisgegevens+Uitleg'!$C$9="Ja",4,0)),C129,"Niet")&amp;(G129&amp;H129&amp;I129&amp;J129&amp;IF('Basisgegevens+Uitleg'!$C$6="Ja",L129&amp;M129&amp;N129&amp;O129,"")&amp;IF('Basisgegevens+Uitleg'!$C$7="Ja",Q129&amp;R129&amp;S129&amp;T129,"")&amp;IF('Basisgegevens+Uitleg'!$C$8="Ja",V129&amp;W129&amp;X129&amp;Y129,"")&amp;IF('Basisgegevens+Uitleg'!$C$9="Ja",AA129&amp;AB129&amp;AC129&amp;AD129,"")),1))=TRUE,"","M ")&amp;IF(ISERROR(SEARCH("A",IF(IF('Basisgegevens+Uitleg'!$C$5="Ja",LEN(G129&amp;H129&amp;I129&amp;J129),0)+IF('Basisgegevens+Uitleg'!$C$6="Ja",LEN(L129&amp;M129&amp;N129&amp;O129),0)+IF('Basisgegevens+Uitleg'!$C$7="Ja",LEN(Q129&amp;R129&amp;S129&amp;T129),0)+IF('Basisgegevens+Uitleg'!$C$8="Ja",LEN(V129&amp;W129&amp;X129&amp;Y129),0)+IF('Basisgegevens+Uitleg'!$C$9="Ja",LEN(AA129&amp;AB129&amp;AC129&amp;AD129),0)&lt;(4+IF('Basisgegevens+Uitleg'!$C$6="Ja",4,0)+IF('Basisgegevens+Uitleg'!$C$7="Ja",4,0)+IF('Basisgegevens+Uitleg'!$C$8="Ja",4,0)+IF('Basisgegevens+Uitleg'!$C$9="Ja",4,0)),C129,"Niet")&amp;(G129&amp;H129&amp;I129&amp;J129&amp;IF('Basisgegevens+Uitleg'!$C$6="Ja",L129&amp;M129&amp;N129&amp;O129,"")&amp;IF('Basisgegevens+Uitleg'!$C$7="Ja",Q129&amp;R129&amp;S129&amp;T129,"")&amp;IF('Basisgegevens+Uitleg'!$C$8="Ja",V129&amp;W129&amp;X129&amp;Y129,"")&amp;IF('Basisgegevens+Uitleg'!$C$9="Ja",AA129&amp;AB129&amp;AC129&amp;AD129,"")),1))=TRUE,"","A")))</f>
        <v>V</v>
      </c>
      <c r="E129" s="110" t="str">
        <f t="shared" si="5"/>
        <v>Maandag</v>
      </c>
      <c r="F129" s="138">
        <f>IF(ROW(E129)-5&lt;='Basisgegevens+Uitleg'!$C$2,F128+1,"--")</f>
        <v>45446</v>
      </c>
      <c r="G129" s="86"/>
      <c r="H129" s="82"/>
      <c r="I129" s="82"/>
      <c r="J129" s="87"/>
      <c r="K129" s="9"/>
      <c r="L129" s="86"/>
      <c r="M129" s="82"/>
      <c r="N129" s="82"/>
      <c r="O129" s="87"/>
      <c r="P129" s="9"/>
      <c r="Q129" s="86"/>
      <c r="R129" s="82"/>
      <c r="S129" s="82"/>
      <c r="T129" s="87"/>
      <c r="U129" s="9"/>
      <c r="V129" s="86"/>
      <c r="W129" s="82"/>
      <c r="X129" s="82"/>
      <c r="Y129" s="87"/>
      <c r="Z129" s="9"/>
      <c r="AA129" s="86"/>
      <c r="AB129" s="82"/>
      <c r="AC129" s="82"/>
      <c r="AD129" s="87"/>
      <c r="AE129" s="9"/>
      <c r="AF129" s="108"/>
      <c r="AG129" s="18" t="str">
        <f>IF(ISERROR(VLOOKUP($F129,'Speciale dagen&amp;Activiteiten'!$A$3:$A$100,1,FALSE))=TRUE,"",VLOOKUP($F129,'Speciale dagen&amp;Activiteiten'!$A$3:$B$100,2,FALSE))</f>
        <v/>
      </c>
      <c r="AH129" s="14" t="str">
        <f>IF(ISERROR(VLOOKUP(CONCATENATE(DAY($F129),"-",MONTH($F129)),Verjaardagen!$C$2:$C$101,1,FALSE))=TRUE,"",VLOOKUP(CONCATENATE(DAY($F129),"-",MONTH($F129)),Verjaardagen!$C$2:$E$101,3,FALSE))</f>
        <v/>
      </c>
      <c r="AI129" s="15" t="str">
        <f>IF(ISERROR(VLOOKUP(F129,'School(vakanties)&amp;Activiteiten'!A$4:A$102,1,FALSE)=TRUE),IF(ISERROR(VLOOKUP(F129,'School(vakanties)&amp;Activiteiten'!B$4:B$102,1,FALSE)=TRUE),IF(AJ129&gt;0,AI128,""),VLOOKUP(F129,'School(vakanties)&amp;Activiteiten'!B$4:C$102,2,FALSE)),VLOOKUP(F129,'School(vakanties)&amp;Activiteiten'!A$4:C$102,3,FALSE))</f>
        <v/>
      </c>
      <c r="AJ129" s="16">
        <f>IF(ISERROR(VLOOKUP(F129,'School(vakanties)&amp;Activiteiten'!A$4:A$102,1,FALSE)=TRUE),IF(AND(AJ128&gt;0,AJ128&lt;999),AJ128-1,0),VLOOKUP(F129,'School(vakanties)&amp;Activiteiten'!A$4:D$102,4,FALSE))</f>
        <v>0</v>
      </c>
    </row>
    <row r="130" spans="1:36" x14ac:dyDescent="0.25">
      <c r="A130" s="180" t="str">
        <f t="shared" si="3"/>
        <v>--</v>
      </c>
      <c r="B130" s="110">
        <f t="shared" si="4"/>
        <v>23</v>
      </c>
      <c r="C130" s="179" t="str">
        <f>IF(F130="--","--",IF(ISEVEN(B130)=TRUE,SUBSTITUTE(LEFT(VLOOKUP(E130,'Basisgegevens+Uitleg'!$B$19:$D$25,3,),1),0,"--"),SUBSTITUTE(LEFT(VLOOKUP(E130,'Basisgegevens+Uitleg'!$B$19:$C$25,2,),1),0,"--")))</f>
        <v>M</v>
      </c>
      <c r="D130" s="179" t="str">
        <f>IF(F130="--","--",TRIM(IF(ISERROR(SEARCH("V",IF(IF('Basisgegevens+Uitleg'!$C$5="Ja",LEN(G130&amp;H130&amp;I130&amp;J130),0)+IF('Basisgegevens+Uitleg'!$C$6="Ja",LEN(L130&amp;M130&amp;N130&amp;O130),0)+IF('Basisgegevens+Uitleg'!$C$7="Ja",LEN(Q130&amp;R130&amp;S130&amp;T130),0)+IF('Basisgegevens+Uitleg'!$C$8="Ja",LEN(V130&amp;W130&amp;X130&amp;Y130),0)+IF('Basisgegevens+Uitleg'!$C$9="Ja",LEN(AA130&amp;AB130&amp;AC130&amp;AD130),0)&lt;(4+IF('Basisgegevens+Uitleg'!$C$6="Ja",4,0)+IF('Basisgegevens+Uitleg'!$C$7="Ja",4,0)+IF('Basisgegevens+Uitleg'!$C$8="Ja",4,0)+IF('Basisgegevens+Uitleg'!$C$9="Ja",4,0)),C130,"Niet")&amp;(G130&amp;H130&amp;I130&amp;J130&amp;IF('Basisgegevens+Uitleg'!$C$6="Ja",L130&amp;M130&amp;N130&amp;O130,"")&amp;IF('Basisgegevens+Uitleg'!$C$7="Ja",Q130&amp;R130&amp;S130&amp;T130,"")&amp;IF('Basisgegevens+Uitleg'!$C$8="Ja",V130&amp;W130&amp;X130&amp;Y130,"")&amp;IF('Basisgegevens+Uitleg'!$C$9="Ja",AA130&amp;AB130&amp;AC130&amp;AD130,"")),1))=TRUE,"","V ")&amp;IF(ISERROR(SEARCH("M",IF(IF('Basisgegevens+Uitleg'!$C$5="Ja",LEN(G130&amp;H130&amp;I130&amp;J130),0)+IF('Basisgegevens+Uitleg'!$C$6="Ja",LEN(L130&amp;M130&amp;N130&amp;O130),0)+IF('Basisgegevens+Uitleg'!$C$7="Ja",LEN(Q130&amp;R130&amp;S130&amp;T130),0)+IF('Basisgegevens+Uitleg'!$C$8="Ja",LEN(V130&amp;W130&amp;X130&amp;Y130),0)+IF('Basisgegevens+Uitleg'!$C$9="Ja",LEN(AA130&amp;AB130&amp;AC130&amp;AD130),0)&lt;(4+IF('Basisgegevens+Uitleg'!$C$6="Ja",4,0)+IF('Basisgegevens+Uitleg'!$C$7="Ja",4,0)+IF('Basisgegevens+Uitleg'!$C$8="Ja",4,0)+IF('Basisgegevens+Uitleg'!$C$9="Ja",4,0)),C130,"Niet")&amp;(G130&amp;H130&amp;I130&amp;J130&amp;IF('Basisgegevens+Uitleg'!$C$6="Ja",L130&amp;M130&amp;N130&amp;O130,"")&amp;IF('Basisgegevens+Uitleg'!$C$7="Ja",Q130&amp;R130&amp;S130&amp;T130,"")&amp;IF('Basisgegevens+Uitleg'!$C$8="Ja",V130&amp;W130&amp;X130&amp;Y130,"")&amp;IF('Basisgegevens+Uitleg'!$C$9="Ja",AA130&amp;AB130&amp;AC130&amp;AD130,"")),1))=TRUE,"","M ")&amp;IF(ISERROR(SEARCH("A",IF(IF('Basisgegevens+Uitleg'!$C$5="Ja",LEN(G130&amp;H130&amp;I130&amp;J130),0)+IF('Basisgegevens+Uitleg'!$C$6="Ja",LEN(L130&amp;M130&amp;N130&amp;O130),0)+IF('Basisgegevens+Uitleg'!$C$7="Ja",LEN(Q130&amp;R130&amp;S130&amp;T130),0)+IF('Basisgegevens+Uitleg'!$C$8="Ja",LEN(V130&amp;W130&amp;X130&amp;Y130),0)+IF('Basisgegevens+Uitleg'!$C$9="Ja",LEN(AA130&amp;AB130&amp;AC130&amp;AD130),0)&lt;(4+IF('Basisgegevens+Uitleg'!$C$6="Ja",4,0)+IF('Basisgegevens+Uitleg'!$C$7="Ja",4,0)+IF('Basisgegevens+Uitleg'!$C$8="Ja",4,0)+IF('Basisgegevens+Uitleg'!$C$9="Ja",4,0)),C130,"Niet")&amp;(G130&amp;H130&amp;I130&amp;J130&amp;IF('Basisgegevens+Uitleg'!$C$6="Ja",L130&amp;M130&amp;N130&amp;O130,"")&amp;IF('Basisgegevens+Uitleg'!$C$7="Ja",Q130&amp;R130&amp;S130&amp;T130,"")&amp;IF('Basisgegevens+Uitleg'!$C$8="Ja",V130&amp;W130&amp;X130&amp;Y130,"")&amp;IF('Basisgegevens+Uitleg'!$C$9="Ja",AA130&amp;AB130&amp;AC130&amp;AD130,"")),1))=TRUE,"","A")))</f>
        <v>M</v>
      </c>
      <c r="E130" s="110" t="str">
        <f t="shared" si="5"/>
        <v>Dinsdag</v>
      </c>
      <c r="F130" s="138">
        <f>IF(ROW(E130)-5&lt;='Basisgegevens+Uitleg'!$C$2,F129+1,"--")</f>
        <v>45447</v>
      </c>
      <c r="G130" s="86"/>
      <c r="H130" s="82"/>
      <c r="I130" s="82"/>
      <c r="J130" s="87"/>
      <c r="K130" s="9"/>
      <c r="L130" s="86"/>
      <c r="M130" s="82"/>
      <c r="N130" s="82"/>
      <c r="O130" s="87"/>
      <c r="P130" s="9"/>
      <c r="Q130" s="86"/>
      <c r="R130" s="82"/>
      <c r="S130" s="82"/>
      <c r="T130" s="87"/>
      <c r="U130" s="9"/>
      <c r="V130" s="86"/>
      <c r="W130" s="82"/>
      <c r="X130" s="82"/>
      <c r="Y130" s="87"/>
      <c r="Z130" s="9"/>
      <c r="AA130" s="86"/>
      <c r="AB130" s="82"/>
      <c r="AC130" s="82"/>
      <c r="AD130" s="87"/>
      <c r="AE130" s="9"/>
      <c r="AF130" s="108"/>
      <c r="AG130" s="18" t="str">
        <f>IF(ISERROR(VLOOKUP($F130,'Speciale dagen&amp;Activiteiten'!$A$3:$A$100,1,FALSE))=TRUE,"",VLOOKUP($F130,'Speciale dagen&amp;Activiteiten'!$A$3:$B$100,2,FALSE))</f>
        <v/>
      </c>
      <c r="AH130" s="14" t="str">
        <f>IF(ISERROR(VLOOKUP(CONCATENATE(DAY($F130),"-",MONTH($F130)),Verjaardagen!$C$2:$C$101,1,FALSE))=TRUE,"",VLOOKUP(CONCATENATE(DAY($F130),"-",MONTH($F130)),Verjaardagen!$C$2:$E$101,3,FALSE))</f>
        <v/>
      </c>
      <c r="AI130" s="15" t="str">
        <f>IF(ISERROR(VLOOKUP(F130,'School(vakanties)&amp;Activiteiten'!A$4:A$102,1,FALSE)=TRUE),IF(ISERROR(VLOOKUP(F130,'School(vakanties)&amp;Activiteiten'!B$4:B$102,1,FALSE)=TRUE),IF(AJ130&gt;0,AI129,""),VLOOKUP(F130,'School(vakanties)&amp;Activiteiten'!B$4:C$102,2,FALSE)),VLOOKUP(F130,'School(vakanties)&amp;Activiteiten'!A$4:C$102,3,FALSE))</f>
        <v/>
      </c>
      <c r="AJ130" s="16">
        <f>IF(ISERROR(VLOOKUP(F130,'School(vakanties)&amp;Activiteiten'!A$4:A$102,1,FALSE)=TRUE),IF(AND(AJ129&gt;0,AJ129&lt;999),AJ129-1,0),VLOOKUP(F130,'School(vakanties)&amp;Activiteiten'!A$4:D$102,4,FALSE))</f>
        <v>0</v>
      </c>
    </row>
    <row r="131" spans="1:36" x14ac:dyDescent="0.25">
      <c r="A131" s="180" t="str">
        <f t="shared" si="3"/>
        <v>--</v>
      </c>
      <c r="B131" s="110">
        <f t="shared" si="4"/>
        <v>23</v>
      </c>
      <c r="C131" s="179" t="str">
        <f>IF(F131="--","--",IF(ISEVEN(B131)=TRUE,SUBSTITUTE(LEFT(VLOOKUP(E131,'Basisgegevens+Uitleg'!$B$19:$D$25,3,),1),0,"--"),SUBSTITUTE(LEFT(VLOOKUP(E131,'Basisgegevens+Uitleg'!$B$19:$C$25,2,),1),0,"--")))</f>
        <v>M</v>
      </c>
      <c r="D131" s="179" t="str">
        <f>IF(F131="--","--",TRIM(IF(ISERROR(SEARCH("V",IF(IF('Basisgegevens+Uitleg'!$C$5="Ja",LEN(G131&amp;H131&amp;I131&amp;J131),0)+IF('Basisgegevens+Uitleg'!$C$6="Ja",LEN(L131&amp;M131&amp;N131&amp;O131),0)+IF('Basisgegevens+Uitleg'!$C$7="Ja",LEN(Q131&amp;R131&amp;S131&amp;T131),0)+IF('Basisgegevens+Uitleg'!$C$8="Ja",LEN(V131&amp;W131&amp;X131&amp;Y131),0)+IF('Basisgegevens+Uitleg'!$C$9="Ja",LEN(AA131&amp;AB131&amp;AC131&amp;AD131),0)&lt;(4+IF('Basisgegevens+Uitleg'!$C$6="Ja",4,0)+IF('Basisgegevens+Uitleg'!$C$7="Ja",4,0)+IF('Basisgegevens+Uitleg'!$C$8="Ja",4,0)+IF('Basisgegevens+Uitleg'!$C$9="Ja",4,0)),C131,"Niet")&amp;(G131&amp;H131&amp;I131&amp;J131&amp;IF('Basisgegevens+Uitleg'!$C$6="Ja",L131&amp;M131&amp;N131&amp;O131,"")&amp;IF('Basisgegevens+Uitleg'!$C$7="Ja",Q131&amp;R131&amp;S131&amp;T131,"")&amp;IF('Basisgegevens+Uitleg'!$C$8="Ja",V131&amp;W131&amp;X131&amp;Y131,"")&amp;IF('Basisgegevens+Uitleg'!$C$9="Ja",AA131&amp;AB131&amp;AC131&amp;AD131,"")),1))=TRUE,"","V ")&amp;IF(ISERROR(SEARCH("M",IF(IF('Basisgegevens+Uitleg'!$C$5="Ja",LEN(G131&amp;H131&amp;I131&amp;J131),0)+IF('Basisgegevens+Uitleg'!$C$6="Ja",LEN(L131&amp;M131&amp;N131&amp;O131),0)+IF('Basisgegevens+Uitleg'!$C$7="Ja",LEN(Q131&amp;R131&amp;S131&amp;T131),0)+IF('Basisgegevens+Uitleg'!$C$8="Ja",LEN(V131&amp;W131&amp;X131&amp;Y131),0)+IF('Basisgegevens+Uitleg'!$C$9="Ja",LEN(AA131&amp;AB131&amp;AC131&amp;AD131),0)&lt;(4+IF('Basisgegevens+Uitleg'!$C$6="Ja",4,0)+IF('Basisgegevens+Uitleg'!$C$7="Ja",4,0)+IF('Basisgegevens+Uitleg'!$C$8="Ja",4,0)+IF('Basisgegevens+Uitleg'!$C$9="Ja",4,0)),C131,"Niet")&amp;(G131&amp;H131&amp;I131&amp;J131&amp;IF('Basisgegevens+Uitleg'!$C$6="Ja",L131&amp;M131&amp;N131&amp;O131,"")&amp;IF('Basisgegevens+Uitleg'!$C$7="Ja",Q131&amp;R131&amp;S131&amp;T131,"")&amp;IF('Basisgegevens+Uitleg'!$C$8="Ja",V131&amp;W131&amp;X131&amp;Y131,"")&amp;IF('Basisgegevens+Uitleg'!$C$9="Ja",AA131&amp;AB131&amp;AC131&amp;AD131,"")),1))=TRUE,"","M ")&amp;IF(ISERROR(SEARCH("A",IF(IF('Basisgegevens+Uitleg'!$C$5="Ja",LEN(G131&amp;H131&amp;I131&amp;J131),0)+IF('Basisgegevens+Uitleg'!$C$6="Ja",LEN(L131&amp;M131&amp;N131&amp;O131),0)+IF('Basisgegevens+Uitleg'!$C$7="Ja",LEN(Q131&amp;R131&amp;S131&amp;T131),0)+IF('Basisgegevens+Uitleg'!$C$8="Ja",LEN(V131&amp;W131&amp;X131&amp;Y131),0)+IF('Basisgegevens+Uitleg'!$C$9="Ja",LEN(AA131&amp;AB131&amp;AC131&amp;AD131),0)&lt;(4+IF('Basisgegevens+Uitleg'!$C$6="Ja",4,0)+IF('Basisgegevens+Uitleg'!$C$7="Ja",4,0)+IF('Basisgegevens+Uitleg'!$C$8="Ja",4,0)+IF('Basisgegevens+Uitleg'!$C$9="Ja",4,0)),C131,"Niet")&amp;(G131&amp;H131&amp;I131&amp;J131&amp;IF('Basisgegevens+Uitleg'!$C$6="Ja",L131&amp;M131&amp;N131&amp;O131,"")&amp;IF('Basisgegevens+Uitleg'!$C$7="Ja",Q131&amp;R131&amp;S131&amp;T131,"")&amp;IF('Basisgegevens+Uitleg'!$C$8="Ja",V131&amp;W131&amp;X131&amp;Y131,"")&amp;IF('Basisgegevens+Uitleg'!$C$9="Ja",AA131&amp;AB131&amp;AC131&amp;AD131,"")),1))=TRUE,"","A")))</f>
        <v>M</v>
      </c>
      <c r="E131" s="110" t="str">
        <f t="shared" si="5"/>
        <v>Woensdag</v>
      </c>
      <c r="F131" s="138">
        <f>IF(ROW(E131)-5&lt;='Basisgegevens+Uitleg'!$C$2,F130+1,"--")</f>
        <v>45448</v>
      </c>
      <c r="G131" s="86"/>
      <c r="H131" s="82"/>
      <c r="I131" s="82"/>
      <c r="J131" s="87"/>
      <c r="K131" s="9"/>
      <c r="L131" s="86"/>
      <c r="M131" s="82"/>
      <c r="N131" s="82"/>
      <c r="O131" s="87"/>
      <c r="P131" s="9"/>
      <c r="Q131" s="86"/>
      <c r="R131" s="82"/>
      <c r="S131" s="82"/>
      <c r="T131" s="87"/>
      <c r="U131" s="9"/>
      <c r="V131" s="86"/>
      <c r="W131" s="82"/>
      <c r="X131" s="82"/>
      <c r="Y131" s="87"/>
      <c r="Z131" s="9"/>
      <c r="AA131" s="86"/>
      <c r="AB131" s="82"/>
      <c r="AC131" s="82"/>
      <c r="AD131" s="87"/>
      <c r="AE131" s="9"/>
      <c r="AF131" s="108"/>
      <c r="AG131" s="18" t="str">
        <f>IF(ISERROR(VLOOKUP($F131,'Speciale dagen&amp;Activiteiten'!$A$3:$A$100,1,FALSE))=TRUE,"",VLOOKUP($F131,'Speciale dagen&amp;Activiteiten'!$A$3:$B$100,2,FALSE))</f>
        <v/>
      </c>
      <c r="AH131" s="14" t="str">
        <f>IF(ISERROR(VLOOKUP(CONCATENATE(DAY($F131),"-",MONTH($F131)),Verjaardagen!$C$2:$C$101,1,FALSE))=TRUE,"",VLOOKUP(CONCATENATE(DAY($F131),"-",MONTH($F131)),Verjaardagen!$C$2:$E$101,3,FALSE))</f>
        <v/>
      </c>
      <c r="AI131" s="15" t="str">
        <f>IF(ISERROR(VLOOKUP(F131,'School(vakanties)&amp;Activiteiten'!A$4:A$102,1,FALSE)=TRUE),IF(ISERROR(VLOOKUP(F131,'School(vakanties)&amp;Activiteiten'!B$4:B$102,1,FALSE)=TRUE),IF(AJ131&gt;0,AI130,""),VLOOKUP(F131,'School(vakanties)&amp;Activiteiten'!B$4:C$102,2,FALSE)),VLOOKUP(F131,'School(vakanties)&amp;Activiteiten'!A$4:C$102,3,FALSE))</f>
        <v/>
      </c>
      <c r="AJ131" s="16">
        <f>IF(ISERROR(VLOOKUP(F131,'School(vakanties)&amp;Activiteiten'!A$4:A$102,1,FALSE)=TRUE),IF(AND(AJ130&gt;0,AJ130&lt;999),AJ130-1,0),VLOOKUP(F131,'School(vakanties)&amp;Activiteiten'!A$4:D$102,4,FALSE))</f>
        <v>0</v>
      </c>
    </row>
    <row r="132" spans="1:36" x14ac:dyDescent="0.25">
      <c r="A132" s="180" t="str">
        <f t="shared" si="3"/>
        <v>--</v>
      </c>
      <c r="B132" s="110">
        <f t="shared" si="4"/>
        <v>23</v>
      </c>
      <c r="C132" s="179" t="str">
        <f>IF(F132="--","--",IF(ISEVEN(B132)=TRUE,SUBSTITUTE(LEFT(VLOOKUP(E132,'Basisgegevens+Uitleg'!$B$19:$D$25,3,),1),0,"--"),SUBSTITUTE(LEFT(VLOOKUP(E132,'Basisgegevens+Uitleg'!$B$19:$C$25,2,),1),0,"--")))</f>
        <v>M</v>
      </c>
      <c r="D132" s="179" t="str">
        <f>IF(F132="--","--",TRIM(IF(ISERROR(SEARCH("V",IF(IF('Basisgegevens+Uitleg'!$C$5="Ja",LEN(G132&amp;H132&amp;I132&amp;J132),0)+IF('Basisgegevens+Uitleg'!$C$6="Ja",LEN(L132&amp;M132&amp;N132&amp;O132),0)+IF('Basisgegevens+Uitleg'!$C$7="Ja",LEN(Q132&amp;R132&amp;S132&amp;T132),0)+IF('Basisgegevens+Uitleg'!$C$8="Ja",LEN(V132&amp;W132&amp;X132&amp;Y132),0)+IF('Basisgegevens+Uitleg'!$C$9="Ja",LEN(AA132&amp;AB132&amp;AC132&amp;AD132),0)&lt;(4+IF('Basisgegevens+Uitleg'!$C$6="Ja",4,0)+IF('Basisgegevens+Uitleg'!$C$7="Ja",4,0)+IF('Basisgegevens+Uitleg'!$C$8="Ja",4,0)+IF('Basisgegevens+Uitleg'!$C$9="Ja",4,0)),C132,"Niet")&amp;(G132&amp;H132&amp;I132&amp;J132&amp;IF('Basisgegevens+Uitleg'!$C$6="Ja",L132&amp;M132&amp;N132&amp;O132,"")&amp;IF('Basisgegevens+Uitleg'!$C$7="Ja",Q132&amp;R132&amp;S132&amp;T132,"")&amp;IF('Basisgegevens+Uitleg'!$C$8="Ja",V132&amp;W132&amp;X132&amp;Y132,"")&amp;IF('Basisgegevens+Uitleg'!$C$9="Ja",AA132&amp;AB132&amp;AC132&amp;AD132,"")),1))=TRUE,"","V ")&amp;IF(ISERROR(SEARCH("M",IF(IF('Basisgegevens+Uitleg'!$C$5="Ja",LEN(G132&amp;H132&amp;I132&amp;J132),0)+IF('Basisgegevens+Uitleg'!$C$6="Ja",LEN(L132&amp;M132&amp;N132&amp;O132),0)+IF('Basisgegevens+Uitleg'!$C$7="Ja",LEN(Q132&amp;R132&amp;S132&amp;T132),0)+IF('Basisgegevens+Uitleg'!$C$8="Ja",LEN(V132&amp;W132&amp;X132&amp;Y132),0)+IF('Basisgegevens+Uitleg'!$C$9="Ja",LEN(AA132&amp;AB132&amp;AC132&amp;AD132),0)&lt;(4+IF('Basisgegevens+Uitleg'!$C$6="Ja",4,0)+IF('Basisgegevens+Uitleg'!$C$7="Ja",4,0)+IF('Basisgegevens+Uitleg'!$C$8="Ja",4,0)+IF('Basisgegevens+Uitleg'!$C$9="Ja",4,0)),C132,"Niet")&amp;(G132&amp;H132&amp;I132&amp;J132&amp;IF('Basisgegevens+Uitleg'!$C$6="Ja",L132&amp;M132&amp;N132&amp;O132,"")&amp;IF('Basisgegevens+Uitleg'!$C$7="Ja",Q132&amp;R132&amp;S132&amp;T132,"")&amp;IF('Basisgegevens+Uitleg'!$C$8="Ja",V132&amp;W132&amp;X132&amp;Y132,"")&amp;IF('Basisgegevens+Uitleg'!$C$9="Ja",AA132&amp;AB132&amp;AC132&amp;AD132,"")),1))=TRUE,"","M ")&amp;IF(ISERROR(SEARCH("A",IF(IF('Basisgegevens+Uitleg'!$C$5="Ja",LEN(G132&amp;H132&amp;I132&amp;J132),0)+IF('Basisgegevens+Uitleg'!$C$6="Ja",LEN(L132&amp;M132&amp;N132&amp;O132),0)+IF('Basisgegevens+Uitleg'!$C$7="Ja",LEN(Q132&amp;R132&amp;S132&amp;T132),0)+IF('Basisgegevens+Uitleg'!$C$8="Ja",LEN(V132&amp;W132&amp;X132&amp;Y132),0)+IF('Basisgegevens+Uitleg'!$C$9="Ja",LEN(AA132&amp;AB132&amp;AC132&amp;AD132),0)&lt;(4+IF('Basisgegevens+Uitleg'!$C$6="Ja",4,0)+IF('Basisgegevens+Uitleg'!$C$7="Ja",4,0)+IF('Basisgegevens+Uitleg'!$C$8="Ja",4,0)+IF('Basisgegevens+Uitleg'!$C$9="Ja",4,0)),C132,"Niet")&amp;(G132&amp;H132&amp;I132&amp;J132&amp;IF('Basisgegevens+Uitleg'!$C$6="Ja",L132&amp;M132&amp;N132&amp;O132,"")&amp;IF('Basisgegevens+Uitleg'!$C$7="Ja",Q132&amp;R132&amp;S132&amp;T132,"")&amp;IF('Basisgegevens+Uitleg'!$C$8="Ja",V132&amp;W132&amp;X132&amp;Y132,"")&amp;IF('Basisgegevens+Uitleg'!$C$9="Ja",AA132&amp;AB132&amp;AC132&amp;AD132,"")),1))=TRUE,"","A")))</f>
        <v>M</v>
      </c>
      <c r="E132" s="110" t="str">
        <f t="shared" si="5"/>
        <v>Donderdag</v>
      </c>
      <c r="F132" s="138">
        <f>IF(ROW(E132)-5&lt;='Basisgegevens+Uitleg'!$C$2,F131+1,"--")</f>
        <v>45449</v>
      </c>
      <c r="G132" s="86"/>
      <c r="H132" s="82"/>
      <c r="I132" s="82"/>
      <c r="J132" s="87"/>
      <c r="K132" s="9"/>
      <c r="L132" s="86"/>
      <c r="M132" s="82"/>
      <c r="N132" s="82"/>
      <c r="O132" s="87"/>
      <c r="P132" s="9"/>
      <c r="Q132" s="86"/>
      <c r="R132" s="82"/>
      <c r="S132" s="82"/>
      <c r="T132" s="87"/>
      <c r="U132" s="9"/>
      <c r="V132" s="86"/>
      <c r="W132" s="82"/>
      <c r="X132" s="82"/>
      <c r="Y132" s="87"/>
      <c r="Z132" s="9"/>
      <c r="AA132" s="86"/>
      <c r="AB132" s="82"/>
      <c r="AC132" s="82"/>
      <c r="AD132" s="87"/>
      <c r="AE132" s="9"/>
      <c r="AF132" s="108"/>
      <c r="AG132" s="18" t="str">
        <f>IF(ISERROR(VLOOKUP($F132,'Speciale dagen&amp;Activiteiten'!$A$3:$A$100,1,FALSE))=TRUE,"",VLOOKUP($F132,'Speciale dagen&amp;Activiteiten'!$A$3:$B$100,2,FALSE))</f>
        <v/>
      </c>
      <c r="AH132" s="14" t="str">
        <f>IF(ISERROR(VLOOKUP(CONCATENATE(DAY($F132),"-",MONTH($F132)),Verjaardagen!$C$2:$C$101,1,FALSE))=TRUE,"",VLOOKUP(CONCATENATE(DAY($F132),"-",MONTH($F132)),Verjaardagen!$C$2:$E$101,3,FALSE))</f>
        <v/>
      </c>
      <c r="AI132" s="15" t="str">
        <f>IF(ISERROR(VLOOKUP(F132,'School(vakanties)&amp;Activiteiten'!A$4:A$102,1,FALSE)=TRUE),IF(ISERROR(VLOOKUP(F132,'School(vakanties)&amp;Activiteiten'!B$4:B$102,1,FALSE)=TRUE),IF(AJ132&gt;0,AI131,""),VLOOKUP(F132,'School(vakanties)&amp;Activiteiten'!B$4:C$102,2,FALSE)),VLOOKUP(F132,'School(vakanties)&amp;Activiteiten'!A$4:C$102,3,FALSE))</f>
        <v/>
      </c>
      <c r="AJ132" s="16">
        <f>IF(ISERROR(VLOOKUP(F132,'School(vakanties)&amp;Activiteiten'!A$4:A$102,1,FALSE)=TRUE),IF(AND(AJ131&gt;0,AJ131&lt;999),AJ131-1,0),VLOOKUP(F132,'School(vakanties)&amp;Activiteiten'!A$4:D$102,4,FALSE))</f>
        <v>0</v>
      </c>
    </row>
    <row r="133" spans="1:36" x14ac:dyDescent="0.25">
      <c r="A133" s="180" t="str">
        <f t="shared" si="3"/>
        <v>--</v>
      </c>
      <c r="B133" s="110">
        <f t="shared" si="4"/>
        <v>23</v>
      </c>
      <c r="C133" s="179" t="str">
        <f>IF(F133="--","--",IF(ISEVEN(B133)=TRUE,SUBSTITUTE(LEFT(VLOOKUP(E133,'Basisgegevens+Uitleg'!$B$19:$D$25,3,),1),0,"--"),SUBSTITUTE(LEFT(VLOOKUP(E133,'Basisgegevens+Uitleg'!$B$19:$C$25,2,),1),0,"--")))</f>
        <v>M</v>
      </c>
      <c r="D133" s="179" t="str">
        <f>IF(F133="--","--",TRIM(IF(ISERROR(SEARCH("V",IF(IF('Basisgegevens+Uitleg'!$C$5="Ja",LEN(G133&amp;H133&amp;I133&amp;J133),0)+IF('Basisgegevens+Uitleg'!$C$6="Ja",LEN(L133&amp;M133&amp;N133&amp;O133),0)+IF('Basisgegevens+Uitleg'!$C$7="Ja",LEN(Q133&amp;R133&amp;S133&amp;T133),0)+IF('Basisgegevens+Uitleg'!$C$8="Ja",LEN(V133&amp;W133&amp;X133&amp;Y133),0)+IF('Basisgegevens+Uitleg'!$C$9="Ja",LEN(AA133&amp;AB133&amp;AC133&amp;AD133),0)&lt;(4+IF('Basisgegevens+Uitleg'!$C$6="Ja",4,0)+IF('Basisgegevens+Uitleg'!$C$7="Ja",4,0)+IF('Basisgegevens+Uitleg'!$C$8="Ja",4,0)+IF('Basisgegevens+Uitleg'!$C$9="Ja",4,0)),C133,"Niet")&amp;(G133&amp;H133&amp;I133&amp;J133&amp;IF('Basisgegevens+Uitleg'!$C$6="Ja",L133&amp;M133&amp;N133&amp;O133,"")&amp;IF('Basisgegevens+Uitleg'!$C$7="Ja",Q133&amp;R133&amp;S133&amp;T133,"")&amp;IF('Basisgegevens+Uitleg'!$C$8="Ja",V133&amp;W133&amp;X133&amp;Y133,"")&amp;IF('Basisgegevens+Uitleg'!$C$9="Ja",AA133&amp;AB133&amp;AC133&amp;AD133,"")),1))=TRUE,"","V ")&amp;IF(ISERROR(SEARCH("M",IF(IF('Basisgegevens+Uitleg'!$C$5="Ja",LEN(G133&amp;H133&amp;I133&amp;J133),0)+IF('Basisgegevens+Uitleg'!$C$6="Ja",LEN(L133&amp;M133&amp;N133&amp;O133),0)+IF('Basisgegevens+Uitleg'!$C$7="Ja",LEN(Q133&amp;R133&amp;S133&amp;T133),0)+IF('Basisgegevens+Uitleg'!$C$8="Ja",LEN(V133&amp;W133&amp;X133&amp;Y133),0)+IF('Basisgegevens+Uitleg'!$C$9="Ja",LEN(AA133&amp;AB133&amp;AC133&amp;AD133),0)&lt;(4+IF('Basisgegevens+Uitleg'!$C$6="Ja",4,0)+IF('Basisgegevens+Uitleg'!$C$7="Ja",4,0)+IF('Basisgegevens+Uitleg'!$C$8="Ja",4,0)+IF('Basisgegevens+Uitleg'!$C$9="Ja",4,0)),C133,"Niet")&amp;(G133&amp;H133&amp;I133&amp;J133&amp;IF('Basisgegevens+Uitleg'!$C$6="Ja",L133&amp;M133&amp;N133&amp;O133,"")&amp;IF('Basisgegevens+Uitleg'!$C$7="Ja",Q133&amp;R133&amp;S133&amp;T133,"")&amp;IF('Basisgegevens+Uitleg'!$C$8="Ja",V133&amp;W133&amp;X133&amp;Y133,"")&amp;IF('Basisgegevens+Uitleg'!$C$9="Ja",AA133&amp;AB133&amp;AC133&amp;AD133,"")),1))=TRUE,"","M ")&amp;IF(ISERROR(SEARCH("A",IF(IF('Basisgegevens+Uitleg'!$C$5="Ja",LEN(G133&amp;H133&amp;I133&amp;J133),0)+IF('Basisgegevens+Uitleg'!$C$6="Ja",LEN(L133&amp;M133&amp;N133&amp;O133),0)+IF('Basisgegevens+Uitleg'!$C$7="Ja",LEN(Q133&amp;R133&amp;S133&amp;T133),0)+IF('Basisgegevens+Uitleg'!$C$8="Ja",LEN(V133&amp;W133&amp;X133&amp;Y133),0)+IF('Basisgegevens+Uitleg'!$C$9="Ja",LEN(AA133&amp;AB133&amp;AC133&amp;AD133),0)&lt;(4+IF('Basisgegevens+Uitleg'!$C$6="Ja",4,0)+IF('Basisgegevens+Uitleg'!$C$7="Ja",4,0)+IF('Basisgegevens+Uitleg'!$C$8="Ja",4,0)+IF('Basisgegevens+Uitleg'!$C$9="Ja",4,0)),C133,"Niet")&amp;(G133&amp;H133&amp;I133&amp;J133&amp;IF('Basisgegevens+Uitleg'!$C$6="Ja",L133&amp;M133&amp;N133&amp;O133,"")&amp;IF('Basisgegevens+Uitleg'!$C$7="Ja",Q133&amp;R133&amp;S133&amp;T133,"")&amp;IF('Basisgegevens+Uitleg'!$C$8="Ja",V133&amp;W133&amp;X133&amp;Y133,"")&amp;IF('Basisgegevens+Uitleg'!$C$9="Ja",AA133&amp;AB133&amp;AC133&amp;AD133,"")),1))=TRUE,"","A")))</f>
        <v>M</v>
      </c>
      <c r="E133" s="110" t="str">
        <f t="shared" si="5"/>
        <v>Vrijdag</v>
      </c>
      <c r="F133" s="138">
        <f>IF(ROW(E133)-5&lt;='Basisgegevens+Uitleg'!$C$2,F132+1,"--")</f>
        <v>45450</v>
      </c>
      <c r="G133" s="86"/>
      <c r="H133" s="82"/>
      <c r="I133" s="82"/>
      <c r="J133" s="87"/>
      <c r="K133" s="9"/>
      <c r="L133" s="86"/>
      <c r="M133" s="82"/>
      <c r="N133" s="82"/>
      <c r="O133" s="87"/>
      <c r="P133" s="9"/>
      <c r="Q133" s="86"/>
      <c r="R133" s="82"/>
      <c r="S133" s="82"/>
      <c r="T133" s="87"/>
      <c r="U133" s="9"/>
      <c r="V133" s="86"/>
      <c r="W133" s="82"/>
      <c r="X133" s="82"/>
      <c r="Y133" s="87"/>
      <c r="Z133" s="9"/>
      <c r="AA133" s="86"/>
      <c r="AB133" s="82"/>
      <c r="AC133" s="82"/>
      <c r="AD133" s="87"/>
      <c r="AE133" s="9"/>
      <c r="AF133" s="108"/>
      <c r="AG133" s="18" t="str">
        <f>IF(ISERROR(VLOOKUP($F133,'Speciale dagen&amp;Activiteiten'!$A$3:$A$100,1,FALSE))=TRUE,"",VLOOKUP($F133,'Speciale dagen&amp;Activiteiten'!$A$3:$B$100,2,FALSE))</f>
        <v/>
      </c>
      <c r="AH133" s="14" t="str">
        <f>IF(ISERROR(VLOOKUP(CONCATENATE(DAY($F133),"-",MONTH($F133)),Verjaardagen!$C$2:$C$101,1,FALSE))=TRUE,"",VLOOKUP(CONCATENATE(DAY($F133),"-",MONTH($F133)),Verjaardagen!$C$2:$E$101,3,FALSE))</f>
        <v/>
      </c>
      <c r="AI133" s="15" t="str">
        <f>IF(ISERROR(VLOOKUP(F133,'School(vakanties)&amp;Activiteiten'!A$4:A$102,1,FALSE)=TRUE),IF(ISERROR(VLOOKUP(F133,'School(vakanties)&amp;Activiteiten'!B$4:B$102,1,FALSE)=TRUE),IF(AJ133&gt;0,AI132,""),VLOOKUP(F133,'School(vakanties)&amp;Activiteiten'!B$4:C$102,2,FALSE)),VLOOKUP(F133,'School(vakanties)&amp;Activiteiten'!A$4:C$102,3,FALSE))</f>
        <v/>
      </c>
      <c r="AJ133" s="16">
        <f>IF(ISERROR(VLOOKUP(F133,'School(vakanties)&amp;Activiteiten'!A$4:A$102,1,FALSE)=TRUE),IF(AND(AJ132&gt;0,AJ132&lt;999),AJ132-1,0),VLOOKUP(F133,'School(vakanties)&amp;Activiteiten'!A$4:D$102,4,FALSE))</f>
        <v>0</v>
      </c>
    </row>
    <row r="134" spans="1:36" x14ac:dyDescent="0.25">
      <c r="A134" s="180" t="str">
        <f t="shared" si="3"/>
        <v>--</v>
      </c>
      <c r="B134" s="110">
        <f t="shared" si="4"/>
        <v>23</v>
      </c>
      <c r="C134" s="179" t="str">
        <f>IF(F134="--","--",IF(ISEVEN(B134)=TRUE,SUBSTITUTE(LEFT(VLOOKUP(E134,'Basisgegevens+Uitleg'!$B$19:$D$25,3,),1),0,"--"),SUBSTITUTE(LEFT(VLOOKUP(E134,'Basisgegevens+Uitleg'!$B$19:$C$25,2,),1),0,"--")))</f>
        <v>A</v>
      </c>
      <c r="D134" s="179" t="str">
        <f>IF(F134="--","--",TRIM(IF(ISERROR(SEARCH("V",IF(IF('Basisgegevens+Uitleg'!$C$5="Ja",LEN(G134&amp;H134&amp;I134&amp;J134),0)+IF('Basisgegevens+Uitleg'!$C$6="Ja",LEN(L134&amp;M134&amp;N134&amp;O134),0)+IF('Basisgegevens+Uitleg'!$C$7="Ja",LEN(Q134&amp;R134&amp;S134&amp;T134),0)+IF('Basisgegevens+Uitleg'!$C$8="Ja",LEN(V134&amp;W134&amp;X134&amp;Y134),0)+IF('Basisgegevens+Uitleg'!$C$9="Ja",LEN(AA134&amp;AB134&amp;AC134&amp;AD134),0)&lt;(4+IF('Basisgegevens+Uitleg'!$C$6="Ja",4,0)+IF('Basisgegevens+Uitleg'!$C$7="Ja",4,0)+IF('Basisgegevens+Uitleg'!$C$8="Ja",4,0)+IF('Basisgegevens+Uitleg'!$C$9="Ja",4,0)),C134,"Niet")&amp;(G134&amp;H134&amp;I134&amp;J134&amp;IF('Basisgegevens+Uitleg'!$C$6="Ja",L134&amp;M134&amp;N134&amp;O134,"")&amp;IF('Basisgegevens+Uitleg'!$C$7="Ja",Q134&amp;R134&amp;S134&amp;T134,"")&amp;IF('Basisgegevens+Uitleg'!$C$8="Ja",V134&amp;W134&amp;X134&amp;Y134,"")&amp;IF('Basisgegevens+Uitleg'!$C$9="Ja",AA134&amp;AB134&amp;AC134&amp;AD134,"")),1))=TRUE,"","V ")&amp;IF(ISERROR(SEARCH("M",IF(IF('Basisgegevens+Uitleg'!$C$5="Ja",LEN(G134&amp;H134&amp;I134&amp;J134),0)+IF('Basisgegevens+Uitleg'!$C$6="Ja",LEN(L134&amp;M134&amp;N134&amp;O134),0)+IF('Basisgegevens+Uitleg'!$C$7="Ja",LEN(Q134&amp;R134&amp;S134&amp;T134),0)+IF('Basisgegevens+Uitleg'!$C$8="Ja",LEN(V134&amp;W134&amp;X134&amp;Y134),0)+IF('Basisgegevens+Uitleg'!$C$9="Ja",LEN(AA134&amp;AB134&amp;AC134&amp;AD134),0)&lt;(4+IF('Basisgegevens+Uitleg'!$C$6="Ja",4,0)+IF('Basisgegevens+Uitleg'!$C$7="Ja",4,0)+IF('Basisgegevens+Uitleg'!$C$8="Ja",4,0)+IF('Basisgegevens+Uitleg'!$C$9="Ja",4,0)),C134,"Niet")&amp;(G134&amp;H134&amp;I134&amp;J134&amp;IF('Basisgegevens+Uitleg'!$C$6="Ja",L134&amp;M134&amp;N134&amp;O134,"")&amp;IF('Basisgegevens+Uitleg'!$C$7="Ja",Q134&amp;R134&amp;S134&amp;T134,"")&amp;IF('Basisgegevens+Uitleg'!$C$8="Ja",V134&amp;W134&amp;X134&amp;Y134,"")&amp;IF('Basisgegevens+Uitleg'!$C$9="Ja",AA134&amp;AB134&amp;AC134&amp;AD134,"")),1))=TRUE,"","M ")&amp;IF(ISERROR(SEARCH("A",IF(IF('Basisgegevens+Uitleg'!$C$5="Ja",LEN(G134&amp;H134&amp;I134&amp;J134),0)+IF('Basisgegevens+Uitleg'!$C$6="Ja",LEN(L134&amp;M134&amp;N134&amp;O134),0)+IF('Basisgegevens+Uitleg'!$C$7="Ja",LEN(Q134&amp;R134&amp;S134&amp;T134),0)+IF('Basisgegevens+Uitleg'!$C$8="Ja",LEN(V134&amp;W134&amp;X134&amp;Y134),0)+IF('Basisgegevens+Uitleg'!$C$9="Ja",LEN(AA134&amp;AB134&amp;AC134&amp;AD134),0)&lt;(4+IF('Basisgegevens+Uitleg'!$C$6="Ja",4,0)+IF('Basisgegevens+Uitleg'!$C$7="Ja",4,0)+IF('Basisgegevens+Uitleg'!$C$8="Ja",4,0)+IF('Basisgegevens+Uitleg'!$C$9="Ja",4,0)),C134,"Niet")&amp;(G134&amp;H134&amp;I134&amp;J134&amp;IF('Basisgegevens+Uitleg'!$C$6="Ja",L134&amp;M134&amp;N134&amp;O134,"")&amp;IF('Basisgegevens+Uitleg'!$C$7="Ja",Q134&amp;R134&amp;S134&amp;T134,"")&amp;IF('Basisgegevens+Uitleg'!$C$8="Ja",V134&amp;W134&amp;X134&amp;Y134,"")&amp;IF('Basisgegevens+Uitleg'!$C$9="Ja",AA134&amp;AB134&amp;AC134&amp;AD134,"")),1))=TRUE,"","A")))</f>
        <v>A</v>
      </c>
      <c r="E134" s="110" t="str">
        <f t="shared" si="5"/>
        <v>Zaterdag</v>
      </c>
      <c r="F134" s="138">
        <f>IF(ROW(E134)-5&lt;='Basisgegevens+Uitleg'!$C$2,F133+1,"--")</f>
        <v>45451</v>
      </c>
      <c r="G134" s="86"/>
      <c r="H134" s="82"/>
      <c r="I134" s="82"/>
      <c r="J134" s="87"/>
      <c r="K134" s="9"/>
      <c r="L134" s="86"/>
      <c r="M134" s="82"/>
      <c r="N134" s="82"/>
      <c r="O134" s="87"/>
      <c r="P134" s="9"/>
      <c r="Q134" s="86"/>
      <c r="R134" s="82"/>
      <c r="S134" s="82"/>
      <c r="T134" s="87"/>
      <c r="U134" s="9"/>
      <c r="V134" s="86"/>
      <c r="W134" s="82"/>
      <c r="X134" s="82"/>
      <c r="Y134" s="87"/>
      <c r="Z134" s="9"/>
      <c r="AA134" s="86"/>
      <c r="AB134" s="82"/>
      <c r="AC134" s="82"/>
      <c r="AD134" s="87"/>
      <c r="AE134" s="9"/>
      <c r="AF134" s="108"/>
      <c r="AG134" s="18" t="str">
        <f>IF(ISERROR(VLOOKUP($F134,'Speciale dagen&amp;Activiteiten'!$A$3:$A$100,1,FALSE))=TRUE,"",VLOOKUP($F134,'Speciale dagen&amp;Activiteiten'!$A$3:$B$100,2,FALSE))</f>
        <v/>
      </c>
      <c r="AH134" s="14" t="str">
        <f>IF(ISERROR(VLOOKUP(CONCATENATE(DAY($F134),"-",MONTH($F134)),Verjaardagen!$C$2:$C$101,1,FALSE))=TRUE,"",VLOOKUP(CONCATENATE(DAY($F134),"-",MONTH($F134)),Verjaardagen!$C$2:$E$101,3,FALSE))</f>
        <v/>
      </c>
      <c r="AI134" s="15" t="str">
        <f>IF(ISERROR(VLOOKUP(F134,'School(vakanties)&amp;Activiteiten'!A$4:A$102,1,FALSE)=TRUE),IF(ISERROR(VLOOKUP(F134,'School(vakanties)&amp;Activiteiten'!B$4:B$102,1,FALSE)=TRUE),IF(AJ134&gt;0,AI133,""),VLOOKUP(F134,'School(vakanties)&amp;Activiteiten'!B$4:C$102,2,FALSE)),VLOOKUP(F134,'School(vakanties)&amp;Activiteiten'!A$4:C$102,3,FALSE))</f>
        <v/>
      </c>
      <c r="AJ134" s="16">
        <f>IF(ISERROR(VLOOKUP(F134,'School(vakanties)&amp;Activiteiten'!A$4:A$102,1,FALSE)=TRUE),IF(AND(AJ133&gt;0,AJ133&lt;999),AJ133-1,0),VLOOKUP(F134,'School(vakanties)&amp;Activiteiten'!A$4:D$102,4,FALSE))</f>
        <v>0</v>
      </c>
    </row>
    <row r="135" spans="1:36" x14ac:dyDescent="0.25">
      <c r="A135" s="180" t="str">
        <f t="shared" ref="A135:A198" si="6">IF(AG135&amp;AH135&amp;AI135="","--",SUBSTITUTE(SUBSTITUTE(SUBSTITUTE(IF(AG135="","--",AG135)&amp;"/"&amp;IF(AH135="","--",AH135)&amp;"/"&amp;IF(AI135="","--",AI135),"--/",""),"//--",""),"/--",""))</f>
        <v>--</v>
      </c>
      <c r="B135" s="110">
        <f t="shared" ref="B135:B198" si="7">IF(F135="--","--",IF(E135="Zondag",WEEKNUM(F135,1)-1,WEEKNUM(F135,1)))</f>
        <v>23</v>
      </c>
      <c r="C135" s="179" t="str">
        <f>IF(F135="--","--",IF(ISEVEN(B135)=TRUE,SUBSTITUTE(LEFT(VLOOKUP(E135,'Basisgegevens+Uitleg'!$B$19:$D$25,3,),1),0,"--"),SUBSTITUTE(LEFT(VLOOKUP(E135,'Basisgegevens+Uitleg'!$B$19:$C$25,2,),1),0,"--")))</f>
        <v>V</v>
      </c>
      <c r="D135" s="179" t="str">
        <f>IF(F135="--","--",TRIM(IF(ISERROR(SEARCH("V",IF(IF('Basisgegevens+Uitleg'!$C$5="Ja",LEN(G135&amp;H135&amp;I135&amp;J135),0)+IF('Basisgegevens+Uitleg'!$C$6="Ja",LEN(L135&amp;M135&amp;N135&amp;O135),0)+IF('Basisgegevens+Uitleg'!$C$7="Ja",LEN(Q135&amp;R135&amp;S135&amp;T135),0)+IF('Basisgegevens+Uitleg'!$C$8="Ja",LEN(V135&amp;W135&amp;X135&amp;Y135),0)+IF('Basisgegevens+Uitleg'!$C$9="Ja",LEN(AA135&amp;AB135&amp;AC135&amp;AD135),0)&lt;(4+IF('Basisgegevens+Uitleg'!$C$6="Ja",4,0)+IF('Basisgegevens+Uitleg'!$C$7="Ja",4,0)+IF('Basisgegevens+Uitleg'!$C$8="Ja",4,0)+IF('Basisgegevens+Uitleg'!$C$9="Ja",4,0)),C135,"Niet")&amp;(G135&amp;H135&amp;I135&amp;J135&amp;IF('Basisgegevens+Uitleg'!$C$6="Ja",L135&amp;M135&amp;N135&amp;O135,"")&amp;IF('Basisgegevens+Uitleg'!$C$7="Ja",Q135&amp;R135&amp;S135&amp;T135,"")&amp;IF('Basisgegevens+Uitleg'!$C$8="Ja",V135&amp;W135&amp;X135&amp;Y135,"")&amp;IF('Basisgegevens+Uitleg'!$C$9="Ja",AA135&amp;AB135&amp;AC135&amp;AD135,"")),1))=TRUE,"","V ")&amp;IF(ISERROR(SEARCH("M",IF(IF('Basisgegevens+Uitleg'!$C$5="Ja",LEN(G135&amp;H135&amp;I135&amp;J135),0)+IF('Basisgegevens+Uitleg'!$C$6="Ja",LEN(L135&amp;M135&amp;N135&amp;O135),0)+IF('Basisgegevens+Uitleg'!$C$7="Ja",LEN(Q135&amp;R135&amp;S135&amp;T135),0)+IF('Basisgegevens+Uitleg'!$C$8="Ja",LEN(V135&amp;W135&amp;X135&amp;Y135),0)+IF('Basisgegevens+Uitleg'!$C$9="Ja",LEN(AA135&amp;AB135&amp;AC135&amp;AD135),0)&lt;(4+IF('Basisgegevens+Uitleg'!$C$6="Ja",4,0)+IF('Basisgegevens+Uitleg'!$C$7="Ja",4,0)+IF('Basisgegevens+Uitleg'!$C$8="Ja",4,0)+IF('Basisgegevens+Uitleg'!$C$9="Ja",4,0)),C135,"Niet")&amp;(G135&amp;H135&amp;I135&amp;J135&amp;IF('Basisgegevens+Uitleg'!$C$6="Ja",L135&amp;M135&amp;N135&amp;O135,"")&amp;IF('Basisgegevens+Uitleg'!$C$7="Ja",Q135&amp;R135&amp;S135&amp;T135,"")&amp;IF('Basisgegevens+Uitleg'!$C$8="Ja",V135&amp;W135&amp;X135&amp;Y135,"")&amp;IF('Basisgegevens+Uitleg'!$C$9="Ja",AA135&amp;AB135&amp;AC135&amp;AD135,"")),1))=TRUE,"","M ")&amp;IF(ISERROR(SEARCH("A",IF(IF('Basisgegevens+Uitleg'!$C$5="Ja",LEN(G135&amp;H135&amp;I135&amp;J135),0)+IF('Basisgegevens+Uitleg'!$C$6="Ja",LEN(L135&amp;M135&amp;N135&amp;O135),0)+IF('Basisgegevens+Uitleg'!$C$7="Ja",LEN(Q135&amp;R135&amp;S135&amp;T135),0)+IF('Basisgegevens+Uitleg'!$C$8="Ja",LEN(V135&amp;W135&amp;X135&amp;Y135),0)+IF('Basisgegevens+Uitleg'!$C$9="Ja",LEN(AA135&amp;AB135&amp;AC135&amp;AD135),0)&lt;(4+IF('Basisgegevens+Uitleg'!$C$6="Ja",4,0)+IF('Basisgegevens+Uitleg'!$C$7="Ja",4,0)+IF('Basisgegevens+Uitleg'!$C$8="Ja",4,0)+IF('Basisgegevens+Uitleg'!$C$9="Ja",4,0)),C135,"Niet")&amp;(G135&amp;H135&amp;I135&amp;J135&amp;IF('Basisgegevens+Uitleg'!$C$6="Ja",L135&amp;M135&amp;N135&amp;O135,"")&amp;IF('Basisgegevens+Uitleg'!$C$7="Ja",Q135&amp;R135&amp;S135&amp;T135,"")&amp;IF('Basisgegevens+Uitleg'!$C$8="Ja",V135&amp;W135&amp;X135&amp;Y135,"")&amp;IF('Basisgegevens+Uitleg'!$C$9="Ja",AA135&amp;AB135&amp;AC135&amp;AD135,"")),1))=TRUE,"","A")))</f>
        <v>V</v>
      </c>
      <c r="E135" s="110" t="str">
        <f t="shared" ref="E135:E198" si="8">IF(F135="--","--",IF(WEEKDAY(F135)=1,"Zondag",IF(WEEKDAY(F135)=2,"Maandag",IF(WEEKDAY(F135)=3,"Dinsdag",IF(WEEKDAY(F135)=4,"Woensdag",IF(WEEKDAY(F135)=5,"Donderdag",IF(WEEKDAY(F135)=6,"Vrijdag",IF(WEEKDAY(F135)=7,"Zaterdag","--"))))))))</f>
        <v>Zondag</v>
      </c>
      <c r="F135" s="138">
        <f>IF(ROW(E135)-5&lt;='Basisgegevens+Uitleg'!$C$2,F134+1,"--")</f>
        <v>45452</v>
      </c>
      <c r="G135" s="86"/>
      <c r="H135" s="82"/>
      <c r="I135" s="82"/>
      <c r="J135" s="87"/>
      <c r="K135" s="9"/>
      <c r="L135" s="86"/>
      <c r="M135" s="82"/>
      <c r="N135" s="82"/>
      <c r="O135" s="87"/>
      <c r="P135" s="9"/>
      <c r="Q135" s="86"/>
      <c r="R135" s="82"/>
      <c r="S135" s="82"/>
      <c r="T135" s="87"/>
      <c r="U135" s="9"/>
      <c r="V135" s="86"/>
      <c r="W135" s="82"/>
      <c r="X135" s="82"/>
      <c r="Y135" s="87"/>
      <c r="Z135" s="9"/>
      <c r="AA135" s="86"/>
      <c r="AB135" s="82"/>
      <c r="AC135" s="82"/>
      <c r="AD135" s="87"/>
      <c r="AE135" s="9"/>
      <c r="AF135" s="108"/>
      <c r="AG135" s="18" t="str">
        <f>IF(ISERROR(VLOOKUP($F135,'Speciale dagen&amp;Activiteiten'!$A$3:$A$100,1,FALSE))=TRUE,"",VLOOKUP($F135,'Speciale dagen&amp;Activiteiten'!$A$3:$B$100,2,FALSE))</f>
        <v/>
      </c>
      <c r="AH135" s="14" t="str">
        <f>IF(ISERROR(VLOOKUP(CONCATENATE(DAY($F135),"-",MONTH($F135)),Verjaardagen!$C$2:$C$101,1,FALSE))=TRUE,"",VLOOKUP(CONCATENATE(DAY($F135),"-",MONTH($F135)),Verjaardagen!$C$2:$E$101,3,FALSE))</f>
        <v/>
      </c>
      <c r="AI135" s="15" t="str">
        <f>IF(ISERROR(VLOOKUP(F135,'School(vakanties)&amp;Activiteiten'!A$4:A$102,1,FALSE)=TRUE),IF(ISERROR(VLOOKUP(F135,'School(vakanties)&amp;Activiteiten'!B$4:B$102,1,FALSE)=TRUE),IF(AJ135&gt;0,AI134,""),VLOOKUP(F135,'School(vakanties)&amp;Activiteiten'!B$4:C$102,2,FALSE)),VLOOKUP(F135,'School(vakanties)&amp;Activiteiten'!A$4:C$102,3,FALSE))</f>
        <v/>
      </c>
      <c r="AJ135" s="16">
        <f>IF(ISERROR(VLOOKUP(F135,'School(vakanties)&amp;Activiteiten'!A$4:A$102,1,FALSE)=TRUE),IF(AND(AJ134&gt;0,AJ134&lt;999),AJ134-1,0),VLOOKUP(F135,'School(vakanties)&amp;Activiteiten'!A$4:D$102,4,FALSE))</f>
        <v>0</v>
      </c>
    </row>
    <row r="136" spans="1:36" x14ac:dyDescent="0.25">
      <c r="A136" s="180" t="str">
        <f t="shared" si="6"/>
        <v>--</v>
      </c>
      <c r="B136" s="110">
        <f t="shared" si="7"/>
        <v>24</v>
      </c>
      <c r="C136" s="179" t="str">
        <f>IF(F136="--","--",IF(ISEVEN(B136)=TRUE,SUBSTITUTE(LEFT(VLOOKUP(E136,'Basisgegevens+Uitleg'!$B$19:$D$25,3,),1),0,"--"),SUBSTITUTE(LEFT(VLOOKUP(E136,'Basisgegevens+Uitleg'!$B$19:$C$25,2,),1),0,"--")))</f>
        <v>M</v>
      </c>
      <c r="D136" s="179" t="str">
        <f>IF(F136="--","--",TRIM(IF(ISERROR(SEARCH("V",IF(IF('Basisgegevens+Uitleg'!$C$5="Ja",LEN(G136&amp;H136&amp;I136&amp;J136),0)+IF('Basisgegevens+Uitleg'!$C$6="Ja",LEN(L136&amp;M136&amp;N136&amp;O136),0)+IF('Basisgegevens+Uitleg'!$C$7="Ja",LEN(Q136&amp;R136&amp;S136&amp;T136),0)+IF('Basisgegevens+Uitleg'!$C$8="Ja",LEN(V136&amp;W136&amp;X136&amp;Y136),0)+IF('Basisgegevens+Uitleg'!$C$9="Ja",LEN(AA136&amp;AB136&amp;AC136&amp;AD136),0)&lt;(4+IF('Basisgegevens+Uitleg'!$C$6="Ja",4,0)+IF('Basisgegevens+Uitleg'!$C$7="Ja",4,0)+IF('Basisgegevens+Uitleg'!$C$8="Ja",4,0)+IF('Basisgegevens+Uitleg'!$C$9="Ja",4,0)),C136,"Niet")&amp;(G136&amp;H136&amp;I136&amp;J136&amp;IF('Basisgegevens+Uitleg'!$C$6="Ja",L136&amp;M136&amp;N136&amp;O136,"")&amp;IF('Basisgegevens+Uitleg'!$C$7="Ja",Q136&amp;R136&amp;S136&amp;T136,"")&amp;IF('Basisgegevens+Uitleg'!$C$8="Ja",V136&amp;W136&amp;X136&amp;Y136,"")&amp;IF('Basisgegevens+Uitleg'!$C$9="Ja",AA136&amp;AB136&amp;AC136&amp;AD136,"")),1))=TRUE,"","V ")&amp;IF(ISERROR(SEARCH("M",IF(IF('Basisgegevens+Uitleg'!$C$5="Ja",LEN(G136&amp;H136&amp;I136&amp;J136),0)+IF('Basisgegevens+Uitleg'!$C$6="Ja",LEN(L136&amp;M136&amp;N136&amp;O136),0)+IF('Basisgegevens+Uitleg'!$C$7="Ja",LEN(Q136&amp;R136&amp;S136&amp;T136),0)+IF('Basisgegevens+Uitleg'!$C$8="Ja",LEN(V136&amp;W136&amp;X136&amp;Y136),0)+IF('Basisgegevens+Uitleg'!$C$9="Ja",LEN(AA136&amp;AB136&amp;AC136&amp;AD136),0)&lt;(4+IF('Basisgegevens+Uitleg'!$C$6="Ja",4,0)+IF('Basisgegevens+Uitleg'!$C$7="Ja",4,0)+IF('Basisgegevens+Uitleg'!$C$8="Ja",4,0)+IF('Basisgegevens+Uitleg'!$C$9="Ja",4,0)),C136,"Niet")&amp;(G136&amp;H136&amp;I136&amp;J136&amp;IF('Basisgegevens+Uitleg'!$C$6="Ja",L136&amp;M136&amp;N136&amp;O136,"")&amp;IF('Basisgegevens+Uitleg'!$C$7="Ja",Q136&amp;R136&amp;S136&amp;T136,"")&amp;IF('Basisgegevens+Uitleg'!$C$8="Ja",V136&amp;W136&amp;X136&amp;Y136,"")&amp;IF('Basisgegevens+Uitleg'!$C$9="Ja",AA136&amp;AB136&amp;AC136&amp;AD136,"")),1))=TRUE,"","M ")&amp;IF(ISERROR(SEARCH("A",IF(IF('Basisgegevens+Uitleg'!$C$5="Ja",LEN(G136&amp;H136&amp;I136&amp;J136),0)+IF('Basisgegevens+Uitleg'!$C$6="Ja",LEN(L136&amp;M136&amp;N136&amp;O136),0)+IF('Basisgegevens+Uitleg'!$C$7="Ja",LEN(Q136&amp;R136&amp;S136&amp;T136),0)+IF('Basisgegevens+Uitleg'!$C$8="Ja",LEN(V136&amp;W136&amp;X136&amp;Y136),0)+IF('Basisgegevens+Uitleg'!$C$9="Ja",LEN(AA136&amp;AB136&amp;AC136&amp;AD136),0)&lt;(4+IF('Basisgegevens+Uitleg'!$C$6="Ja",4,0)+IF('Basisgegevens+Uitleg'!$C$7="Ja",4,0)+IF('Basisgegevens+Uitleg'!$C$8="Ja",4,0)+IF('Basisgegevens+Uitleg'!$C$9="Ja",4,0)),C136,"Niet")&amp;(G136&amp;H136&amp;I136&amp;J136&amp;IF('Basisgegevens+Uitleg'!$C$6="Ja",L136&amp;M136&amp;N136&amp;O136,"")&amp;IF('Basisgegevens+Uitleg'!$C$7="Ja",Q136&amp;R136&amp;S136&amp;T136,"")&amp;IF('Basisgegevens+Uitleg'!$C$8="Ja",V136&amp;W136&amp;X136&amp;Y136,"")&amp;IF('Basisgegevens+Uitleg'!$C$9="Ja",AA136&amp;AB136&amp;AC136&amp;AD136,"")),1))=TRUE,"","A")))</f>
        <v>M</v>
      </c>
      <c r="E136" s="110" t="str">
        <f t="shared" si="8"/>
        <v>Maandag</v>
      </c>
      <c r="F136" s="138">
        <f>IF(ROW(E136)-5&lt;='Basisgegevens+Uitleg'!$C$2,F135+1,"--")</f>
        <v>45453</v>
      </c>
      <c r="G136" s="86"/>
      <c r="H136" s="82"/>
      <c r="I136" s="82"/>
      <c r="J136" s="87"/>
      <c r="K136" s="9"/>
      <c r="L136" s="86"/>
      <c r="M136" s="82"/>
      <c r="N136" s="82"/>
      <c r="O136" s="87"/>
      <c r="P136" s="9"/>
      <c r="Q136" s="86"/>
      <c r="R136" s="82"/>
      <c r="S136" s="82"/>
      <c r="T136" s="87"/>
      <c r="U136" s="9"/>
      <c r="V136" s="86"/>
      <c r="W136" s="82"/>
      <c r="X136" s="82"/>
      <c r="Y136" s="87"/>
      <c r="Z136" s="9"/>
      <c r="AA136" s="86"/>
      <c r="AB136" s="82"/>
      <c r="AC136" s="82"/>
      <c r="AD136" s="87"/>
      <c r="AE136" s="9"/>
      <c r="AF136" s="108"/>
      <c r="AG136" s="18" t="str">
        <f>IF(ISERROR(VLOOKUP($F136,'Speciale dagen&amp;Activiteiten'!$A$3:$A$100,1,FALSE))=TRUE,"",VLOOKUP($F136,'Speciale dagen&amp;Activiteiten'!$A$3:$B$100,2,FALSE))</f>
        <v/>
      </c>
      <c r="AH136" s="14" t="str">
        <f>IF(ISERROR(VLOOKUP(CONCATENATE(DAY($F136),"-",MONTH($F136)),Verjaardagen!$C$2:$C$101,1,FALSE))=TRUE,"",VLOOKUP(CONCATENATE(DAY($F136),"-",MONTH($F136)),Verjaardagen!$C$2:$E$101,3,FALSE))</f>
        <v/>
      </c>
      <c r="AI136" s="15" t="str">
        <f>IF(ISERROR(VLOOKUP(F136,'School(vakanties)&amp;Activiteiten'!A$4:A$102,1,FALSE)=TRUE),IF(ISERROR(VLOOKUP(F136,'School(vakanties)&amp;Activiteiten'!B$4:B$102,1,FALSE)=TRUE),IF(AJ136&gt;0,AI135,""),VLOOKUP(F136,'School(vakanties)&amp;Activiteiten'!B$4:C$102,2,FALSE)),VLOOKUP(F136,'School(vakanties)&amp;Activiteiten'!A$4:C$102,3,FALSE))</f>
        <v/>
      </c>
      <c r="AJ136" s="16">
        <f>IF(ISERROR(VLOOKUP(F136,'School(vakanties)&amp;Activiteiten'!A$4:A$102,1,FALSE)=TRUE),IF(AND(AJ135&gt;0,AJ135&lt;999),AJ135-1,0),VLOOKUP(F136,'School(vakanties)&amp;Activiteiten'!A$4:D$102,4,FALSE))</f>
        <v>0</v>
      </c>
    </row>
    <row r="137" spans="1:36" x14ac:dyDescent="0.25">
      <c r="A137" s="180" t="str">
        <f t="shared" si="6"/>
        <v>--</v>
      </c>
      <c r="B137" s="110">
        <f t="shared" si="7"/>
        <v>24</v>
      </c>
      <c r="C137" s="179" t="str">
        <f>IF(F137="--","--",IF(ISEVEN(B137)=TRUE,SUBSTITUTE(LEFT(VLOOKUP(E137,'Basisgegevens+Uitleg'!$B$19:$D$25,3,),1),0,"--"),SUBSTITUTE(LEFT(VLOOKUP(E137,'Basisgegevens+Uitleg'!$B$19:$C$25,2,),1),0,"--")))</f>
        <v>V</v>
      </c>
      <c r="D137" s="179" t="str">
        <f>IF(F137="--","--",TRIM(IF(ISERROR(SEARCH("V",IF(IF('Basisgegevens+Uitleg'!$C$5="Ja",LEN(G137&amp;H137&amp;I137&amp;J137),0)+IF('Basisgegevens+Uitleg'!$C$6="Ja",LEN(L137&amp;M137&amp;N137&amp;O137),0)+IF('Basisgegevens+Uitleg'!$C$7="Ja",LEN(Q137&amp;R137&amp;S137&amp;T137),0)+IF('Basisgegevens+Uitleg'!$C$8="Ja",LEN(V137&amp;W137&amp;X137&amp;Y137),0)+IF('Basisgegevens+Uitleg'!$C$9="Ja",LEN(AA137&amp;AB137&amp;AC137&amp;AD137),0)&lt;(4+IF('Basisgegevens+Uitleg'!$C$6="Ja",4,0)+IF('Basisgegevens+Uitleg'!$C$7="Ja",4,0)+IF('Basisgegevens+Uitleg'!$C$8="Ja",4,0)+IF('Basisgegevens+Uitleg'!$C$9="Ja",4,0)),C137,"Niet")&amp;(G137&amp;H137&amp;I137&amp;J137&amp;IF('Basisgegevens+Uitleg'!$C$6="Ja",L137&amp;M137&amp;N137&amp;O137,"")&amp;IF('Basisgegevens+Uitleg'!$C$7="Ja",Q137&amp;R137&amp;S137&amp;T137,"")&amp;IF('Basisgegevens+Uitleg'!$C$8="Ja",V137&amp;W137&amp;X137&amp;Y137,"")&amp;IF('Basisgegevens+Uitleg'!$C$9="Ja",AA137&amp;AB137&amp;AC137&amp;AD137,"")),1))=TRUE,"","V ")&amp;IF(ISERROR(SEARCH("M",IF(IF('Basisgegevens+Uitleg'!$C$5="Ja",LEN(G137&amp;H137&amp;I137&amp;J137),0)+IF('Basisgegevens+Uitleg'!$C$6="Ja",LEN(L137&amp;M137&amp;N137&amp;O137),0)+IF('Basisgegevens+Uitleg'!$C$7="Ja",LEN(Q137&amp;R137&amp;S137&amp;T137),0)+IF('Basisgegevens+Uitleg'!$C$8="Ja",LEN(V137&amp;W137&amp;X137&amp;Y137),0)+IF('Basisgegevens+Uitleg'!$C$9="Ja",LEN(AA137&amp;AB137&amp;AC137&amp;AD137),0)&lt;(4+IF('Basisgegevens+Uitleg'!$C$6="Ja",4,0)+IF('Basisgegevens+Uitleg'!$C$7="Ja",4,0)+IF('Basisgegevens+Uitleg'!$C$8="Ja",4,0)+IF('Basisgegevens+Uitleg'!$C$9="Ja",4,0)),C137,"Niet")&amp;(G137&amp;H137&amp;I137&amp;J137&amp;IF('Basisgegevens+Uitleg'!$C$6="Ja",L137&amp;M137&amp;N137&amp;O137,"")&amp;IF('Basisgegevens+Uitleg'!$C$7="Ja",Q137&amp;R137&amp;S137&amp;T137,"")&amp;IF('Basisgegevens+Uitleg'!$C$8="Ja",V137&amp;W137&amp;X137&amp;Y137,"")&amp;IF('Basisgegevens+Uitleg'!$C$9="Ja",AA137&amp;AB137&amp;AC137&amp;AD137,"")),1))=TRUE,"","M ")&amp;IF(ISERROR(SEARCH("A",IF(IF('Basisgegevens+Uitleg'!$C$5="Ja",LEN(G137&amp;H137&amp;I137&amp;J137),0)+IF('Basisgegevens+Uitleg'!$C$6="Ja",LEN(L137&amp;M137&amp;N137&amp;O137),0)+IF('Basisgegevens+Uitleg'!$C$7="Ja",LEN(Q137&amp;R137&amp;S137&amp;T137),0)+IF('Basisgegevens+Uitleg'!$C$8="Ja",LEN(V137&amp;W137&amp;X137&amp;Y137),0)+IF('Basisgegevens+Uitleg'!$C$9="Ja",LEN(AA137&amp;AB137&amp;AC137&amp;AD137),0)&lt;(4+IF('Basisgegevens+Uitleg'!$C$6="Ja",4,0)+IF('Basisgegevens+Uitleg'!$C$7="Ja",4,0)+IF('Basisgegevens+Uitleg'!$C$8="Ja",4,0)+IF('Basisgegevens+Uitleg'!$C$9="Ja",4,0)),C137,"Niet")&amp;(G137&amp;H137&amp;I137&amp;J137&amp;IF('Basisgegevens+Uitleg'!$C$6="Ja",L137&amp;M137&amp;N137&amp;O137,"")&amp;IF('Basisgegevens+Uitleg'!$C$7="Ja",Q137&amp;R137&amp;S137&amp;T137,"")&amp;IF('Basisgegevens+Uitleg'!$C$8="Ja",V137&amp;W137&amp;X137&amp;Y137,"")&amp;IF('Basisgegevens+Uitleg'!$C$9="Ja",AA137&amp;AB137&amp;AC137&amp;AD137,"")),1))=TRUE,"","A")))</f>
        <v>V</v>
      </c>
      <c r="E137" s="110" t="str">
        <f t="shared" si="8"/>
        <v>Dinsdag</v>
      </c>
      <c r="F137" s="138">
        <f>IF(ROW(E137)-5&lt;='Basisgegevens+Uitleg'!$C$2,F136+1,"--")</f>
        <v>45454</v>
      </c>
      <c r="G137" s="86"/>
      <c r="H137" s="82"/>
      <c r="I137" s="82"/>
      <c r="J137" s="87"/>
      <c r="K137" s="9"/>
      <c r="L137" s="86"/>
      <c r="M137" s="82"/>
      <c r="N137" s="82"/>
      <c r="O137" s="87"/>
      <c r="P137" s="9"/>
      <c r="Q137" s="86"/>
      <c r="R137" s="82"/>
      <c r="S137" s="82"/>
      <c r="T137" s="87"/>
      <c r="U137" s="9"/>
      <c r="V137" s="86"/>
      <c r="W137" s="82"/>
      <c r="X137" s="82"/>
      <c r="Y137" s="87"/>
      <c r="Z137" s="9"/>
      <c r="AA137" s="86"/>
      <c r="AB137" s="82"/>
      <c r="AC137" s="82"/>
      <c r="AD137" s="87"/>
      <c r="AE137" s="9"/>
      <c r="AF137" s="108"/>
      <c r="AG137" s="18" t="str">
        <f>IF(ISERROR(VLOOKUP($F137,'Speciale dagen&amp;Activiteiten'!$A$3:$A$100,1,FALSE))=TRUE,"",VLOOKUP($F137,'Speciale dagen&amp;Activiteiten'!$A$3:$B$100,2,FALSE))</f>
        <v/>
      </c>
      <c r="AH137" s="14" t="str">
        <f>IF(ISERROR(VLOOKUP(CONCATENATE(DAY($F137),"-",MONTH($F137)),Verjaardagen!$C$2:$C$101,1,FALSE))=TRUE,"",VLOOKUP(CONCATENATE(DAY($F137),"-",MONTH($F137)),Verjaardagen!$C$2:$E$101,3,FALSE))</f>
        <v/>
      </c>
      <c r="AI137" s="15" t="str">
        <f>IF(ISERROR(VLOOKUP(F137,'School(vakanties)&amp;Activiteiten'!A$4:A$102,1,FALSE)=TRUE),IF(ISERROR(VLOOKUP(F137,'School(vakanties)&amp;Activiteiten'!B$4:B$102,1,FALSE)=TRUE),IF(AJ137&gt;0,AI136,""),VLOOKUP(F137,'School(vakanties)&amp;Activiteiten'!B$4:C$102,2,FALSE)),VLOOKUP(F137,'School(vakanties)&amp;Activiteiten'!A$4:C$102,3,FALSE))</f>
        <v/>
      </c>
      <c r="AJ137" s="16">
        <f>IF(ISERROR(VLOOKUP(F137,'School(vakanties)&amp;Activiteiten'!A$4:A$102,1,FALSE)=TRUE),IF(AND(AJ136&gt;0,AJ136&lt;999),AJ136-1,0),VLOOKUP(F137,'School(vakanties)&amp;Activiteiten'!A$4:D$102,4,FALSE))</f>
        <v>0</v>
      </c>
    </row>
    <row r="138" spans="1:36" x14ac:dyDescent="0.25">
      <c r="A138" s="180" t="str">
        <f t="shared" si="6"/>
        <v>--</v>
      </c>
      <c r="B138" s="110">
        <f t="shared" si="7"/>
        <v>24</v>
      </c>
      <c r="C138" s="179" t="str">
        <f>IF(F138="--","--",IF(ISEVEN(B138)=TRUE,SUBSTITUTE(LEFT(VLOOKUP(E138,'Basisgegevens+Uitleg'!$B$19:$D$25,3,),1),0,"--"),SUBSTITUTE(LEFT(VLOOKUP(E138,'Basisgegevens+Uitleg'!$B$19:$C$25,2,),1),0,"--")))</f>
        <v>V</v>
      </c>
      <c r="D138" s="179" t="str">
        <f>IF(F138="--","--",TRIM(IF(ISERROR(SEARCH("V",IF(IF('Basisgegevens+Uitleg'!$C$5="Ja",LEN(G138&amp;H138&amp;I138&amp;J138),0)+IF('Basisgegevens+Uitleg'!$C$6="Ja",LEN(L138&amp;M138&amp;N138&amp;O138),0)+IF('Basisgegevens+Uitleg'!$C$7="Ja",LEN(Q138&amp;R138&amp;S138&amp;T138),0)+IF('Basisgegevens+Uitleg'!$C$8="Ja",LEN(V138&amp;W138&amp;X138&amp;Y138),0)+IF('Basisgegevens+Uitleg'!$C$9="Ja",LEN(AA138&amp;AB138&amp;AC138&amp;AD138),0)&lt;(4+IF('Basisgegevens+Uitleg'!$C$6="Ja",4,0)+IF('Basisgegevens+Uitleg'!$C$7="Ja",4,0)+IF('Basisgegevens+Uitleg'!$C$8="Ja",4,0)+IF('Basisgegevens+Uitleg'!$C$9="Ja",4,0)),C138,"Niet")&amp;(G138&amp;H138&amp;I138&amp;J138&amp;IF('Basisgegevens+Uitleg'!$C$6="Ja",L138&amp;M138&amp;N138&amp;O138,"")&amp;IF('Basisgegevens+Uitleg'!$C$7="Ja",Q138&amp;R138&amp;S138&amp;T138,"")&amp;IF('Basisgegevens+Uitleg'!$C$8="Ja",V138&amp;W138&amp;X138&amp;Y138,"")&amp;IF('Basisgegevens+Uitleg'!$C$9="Ja",AA138&amp;AB138&amp;AC138&amp;AD138,"")),1))=TRUE,"","V ")&amp;IF(ISERROR(SEARCH("M",IF(IF('Basisgegevens+Uitleg'!$C$5="Ja",LEN(G138&amp;H138&amp;I138&amp;J138),0)+IF('Basisgegevens+Uitleg'!$C$6="Ja",LEN(L138&amp;M138&amp;N138&amp;O138),0)+IF('Basisgegevens+Uitleg'!$C$7="Ja",LEN(Q138&amp;R138&amp;S138&amp;T138),0)+IF('Basisgegevens+Uitleg'!$C$8="Ja",LEN(V138&amp;W138&amp;X138&amp;Y138),0)+IF('Basisgegevens+Uitleg'!$C$9="Ja",LEN(AA138&amp;AB138&amp;AC138&amp;AD138),0)&lt;(4+IF('Basisgegevens+Uitleg'!$C$6="Ja",4,0)+IF('Basisgegevens+Uitleg'!$C$7="Ja",4,0)+IF('Basisgegevens+Uitleg'!$C$8="Ja",4,0)+IF('Basisgegevens+Uitleg'!$C$9="Ja",4,0)),C138,"Niet")&amp;(G138&amp;H138&amp;I138&amp;J138&amp;IF('Basisgegevens+Uitleg'!$C$6="Ja",L138&amp;M138&amp;N138&amp;O138,"")&amp;IF('Basisgegevens+Uitleg'!$C$7="Ja",Q138&amp;R138&amp;S138&amp;T138,"")&amp;IF('Basisgegevens+Uitleg'!$C$8="Ja",V138&amp;W138&amp;X138&amp;Y138,"")&amp;IF('Basisgegevens+Uitleg'!$C$9="Ja",AA138&amp;AB138&amp;AC138&amp;AD138,"")),1))=TRUE,"","M ")&amp;IF(ISERROR(SEARCH("A",IF(IF('Basisgegevens+Uitleg'!$C$5="Ja",LEN(G138&amp;H138&amp;I138&amp;J138),0)+IF('Basisgegevens+Uitleg'!$C$6="Ja",LEN(L138&amp;M138&amp;N138&amp;O138),0)+IF('Basisgegevens+Uitleg'!$C$7="Ja",LEN(Q138&amp;R138&amp;S138&amp;T138),0)+IF('Basisgegevens+Uitleg'!$C$8="Ja",LEN(V138&amp;W138&amp;X138&amp;Y138),0)+IF('Basisgegevens+Uitleg'!$C$9="Ja",LEN(AA138&amp;AB138&amp;AC138&amp;AD138),0)&lt;(4+IF('Basisgegevens+Uitleg'!$C$6="Ja",4,0)+IF('Basisgegevens+Uitleg'!$C$7="Ja",4,0)+IF('Basisgegevens+Uitleg'!$C$8="Ja",4,0)+IF('Basisgegevens+Uitleg'!$C$9="Ja",4,0)),C138,"Niet")&amp;(G138&amp;H138&amp;I138&amp;J138&amp;IF('Basisgegevens+Uitleg'!$C$6="Ja",L138&amp;M138&amp;N138&amp;O138,"")&amp;IF('Basisgegevens+Uitleg'!$C$7="Ja",Q138&amp;R138&amp;S138&amp;T138,"")&amp;IF('Basisgegevens+Uitleg'!$C$8="Ja",V138&amp;W138&amp;X138&amp;Y138,"")&amp;IF('Basisgegevens+Uitleg'!$C$9="Ja",AA138&amp;AB138&amp;AC138&amp;AD138,"")),1))=TRUE,"","A")))</f>
        <v>V</v>
      </c>
      <c r="E138" s="110" t="str">
        <f t="shared" si="8"/>
        <v>Woensdag</v>
      </c>
      <c r="F138" s="138">
        <f>IF(ROW(E138)-5&lt;='Basisgegevens+Uitleg'!$C$2,F137+1,"--")</f>
        <v>45455</v>
      </c>
      <c r="G138" s="86"/>
      <c r="H138" s="82"/>
      <c r="I138" s="82"/>
      <c r="J138" s="87"/>
      <c r="K138" s="9"/>
      <c r="L138" s="86"/>
      <c r="M138" s="82"/>
      <c r="N138" s="82"/>
      <c r="O138" s="87"/>
      <c r="P138" s="9"/>
      <c r="Q138" s="86"/>
      <c r="R138" s="82"/>
      <c r="S138" s="82"/>
      <c r="T138" s="87"/>
      <c r="U138" s="9"/>
      <c r="V138" s="86"/>
      <c r="W138" s="82"/>
      <c r="X138" s="82"/>
      <c r="Y138" s="87"/>
      <c r="Z138" s="9"/>
      <c r="AA138" s="86"/>
      <c r="AB138" s="82"/>
      <c r="AC138" s="82"/>
      <c r="AD138" s="87"/>
      <c r="AE138" s="9"/>
      <c r="AF138" s="108"/>
      <c r="AG138" s="18" t="str">
        <f>IF(ISERROR(VLOOKUP($F138,'Speciale dagen&amp;Activiteiten'!$A$3:$A$100,1,FALSE))=TRUE,"",VLOOKUP($F138,'Speciale dagen&amp;Activiteiten'!$A$3:$B$100,2,FALSE))</f>
        <v/>
      </c>
      <c r="AH138" s="14" t="str">
        <f>IF(ISERROR(VLOOKUP(CONCATENATE(DAY($F138),"-",MONTH($F138)),Verjaardagen!$C$2:$C$101,1,FALSE))=TRUE,"",VLOOKUP(CONCATENATE(DAY($F138),"-",MONTH($F138)),Verjaardagen!$C$2:$E$101,3,FALSE))</f>
        <v/>
      </c>
      <c r="AI138" s="15" t="str">
        <f>IF(ISERROR(VLOOKUP(F138,'School(vakanties)&amp;Activiteiten'!A$4:A$102,1,FALSE)=TRUE),IF(ISERROR(VLOOKUP(F138,'School(vakanties)&amp;Activiteiten'!B$4:B$102,1,FALSE)=TRUE),IF(AJ138&gt;0,AI137,""),VLOOKUP(F138,'School(vakanties)&amp;Activiteiten'!B$4:C$102,2,FALSE)),VLOOKUP(F138,'School(vakanties)&amp;Activiteiten'!A$4:C$102,3,FALSE))</f>
        <v/>
      </c>
      <c r="AJ138" s="16">
        <f>IF(ISERROR(VLOOKUP(F138,'School(vakanties)&amp;Activiteiten'!A$4:A$102,1,FALSE)=TRUE),IF(AND(AJ137&gt;0,AJ137&lt;999),AJ137-1,0),VLOOKUP(F138,'School(vakanties)&amp;Activiteiten'!A$4:D$102,4,FALSE))</f>
        <v>0</v>
      </c>
    </row>
    <row r="139" spans="1:36" x14ac:dyDescent="0.25">
      <c r="A139" s="180" t="str">
        <f t="shared" si="6"/>
        <v>--</v>
      </c>
      <c r="B139" s="110">
        <f t="shared" si="7"/>
        <v>24</v>
      </c>
      <c r="C139" s="179" t="str">
        <f>IF(F139="--","--",IF(ISEVEN(B139)=TRUE,SUBSTITUTE(LEFT(VLOOKUP(E139,'Basisgegevens+Uitleg'!$B$19:$D$25,3,),1),0,"--"),SUBSTITUTE(LEFT(VLOOKUP(E139,'Basisgegevens+Uitleg'!$B$19:$C$25,2,),1),0,"--")))</f>
        <v>V</v>
      </c>
      <c r="D139" s="179" t="str">
        <f>IF(F139="--","--",TRIM(IF(ISERROR(SEARCH("V",IF(IF('Basisgegevens+Uitleg'!$C$5="Ja",LEN(G139&amp;H139&amp;I139&amp;J139),0)+IF('Basisgegevens+Uitleg'!$C$6="Ja",LEN(L139&amp;M139&amp;N139&amp;O139),0)+IF('Basisgegevens+Uitleg'!$C$7="Ja",LEN(Q139&amp;R139&amp;S139&amp;T139),0)+IF('Basisgegevens+Uitleg'!$C$8="Ja",LEN(V139&amp;W139&amp;X139&amp;Y139),0)+IF('Basisgegevens+Uitleg'!$C$9="Ja",LEN(AA139&amp;AB139&amp;AC139&amp;AD139),0)&lt;(4+IF('Basisgegevens+Uitleg'!$C$6="Ja",4,0)+IF('Basisgegevens+Uitleg'!$C$7="Ja",4,0)+IF('Basisgegevens+Uitleg'!$C$8="Ja",4,0)+IF('Basisgegevens+Uitleg'!$C$9="Ja",4,0)),C139,"Niet")&amp;(G139&amp;H139&amp;I139&amp;J139&amp;IF('Basisgegevens+Uitleg'!$C$6="Ja",L139&amp;M139&amp;N139&amp;O139,"")&amp;IF('Basisgegevens+Uitleg'!$C$7="Ja",Q139&amp;R139&amp;S139&amp;T139,"")&amp;IF('Basisgegevens+Uitleg'!$C$8="Ja",V139&amp;W139&amp;X139&amp;Y139,"")&amp;IF('Basisgegevens+Uitleg'!$C$9="Ja",AA139&amp;AB139&amp;AC139&amp;AD139,"")),1))=TRUE,"","V ")&amp;IF(ISERROR(SEARCH("M",IF(IF('Basisgegevens+Uitleg'!$C$5="Ja",LEN(G139&amp;H139&amp;I139&amp;J139),0)+IF('Basisgegevens+Uitleg'!$C$6="Ja",LEN(L139&amp;M139&amp;N139&amp;O139),0)+IF('Basisgegevens+Uitleg'!$C$7="Ja",LEN(Q139&amp;R139&amp;S139&amp;T139),0)+IF('Basisgegevens+Uitleg'!$C$8="Ja",LEN(V139&amp;W139&amp;X139&amp;Y139),0)+IF('Basisgegevens+Uitleg'!$C$9="Ja",LEN(AA139&amp;AB139&amp;AC139&amp;AD139),0)&lt;(4+IF('Basisgegevens+Uitleg'!$C$6="Ja",4,0)+IF('Basisgegevens+Uitleg'!$C$7="Ja",4,0)+IF('Basisgegevens+Uitleg'!$C$8="Ja",4,0)+IF('Basisgegevens+Uitleg'!$C$9="Ja",4,0)),C139,"Niet")&amp;(G139&amp;H139&amp;I139&amp;J139&amp;IF('Basisgegevens+Uitleg'!$C$6="Ja",L139&amp;M139&amp;N139&amp;O139,"")&amp;IF('Basisgegevens+Uitleg'!$C$7="Ja",Q139&amp;R139&amp;S139&amp;T139,"")&amp;IF('Basisgegevens+Uitleg'!$C$8="Ja",V139&amp;W139&amp;X139&amp;Y139,"")&amp;IF('Basisgegevens+Uitleg'!$C$9="Ja",AA139&amp;AB139&amp;AC139&amp;AD139,"")),1))=TRUE,"","M ")&amp;IF(ISERROR(SEARCH("A",IF(IF('Basisgegevens+Uitleg'!$C$5="Ja",LEN(G139&amp;H139&amp;I139&amp;J139),0)+IF('Basisgegevens+Uitleg'!$C$6="Ja",LEN(L139&amp;M139&amp;N139&amp;O139),0)+IF('Basisgegevens+Uitleg'!$C$7="Ja",LEN(Q139&amp;R139&amp;S139&amp;T139),0)+IF('Basisgegevens+Uitleg'!$C$8="Ja",LEN(V139&amp;W139&amp;X139&amp;Y139),0)+IF('Basisgegevens+Uitleg'!$C$9="Ja",LEN(AA139&amp;AB139&amp;AC139&amp;AD139),0)&lt;(4+IF('Basisgegevens+Uitleg'!$C$6="Ja",4,0)+IF('Basisgegevens+Uitleg'!$C$7="Ja",4,0)+IF('Basisgegevens+Uitleg'!$C$8="Ja",4,0)+IF('Basisgegevens+Uitleg'!$C$9="Ja",4,0)),C139,"Niet")&amp;(G139&amp;H139&amp;I139&amp;J139&amp;IF('Basisgegevens+Uitleg'!$C$6="Ja",L139&amp;M139&amp;N139&amp;O139,"")&amp;IF('Basisgegevens+Uitleg'!$C$7="Ja",Q139&amp;R139&amp;S139&amp;T139,"")&amp;IF('Basisgegevens+Uitleg'!$C$8="Ja",V139&amp;W139&amp;X139&amp;Y139,"")&amp;IF('Basisgegevens+Uitleg'!$C$9="Ja",AA139&amp;AB139&amp;AC139&amp;AD139,"")),1))=TRUE,"","A")))</f>
        <v>V</v>
      </c>
      <c r="E139" s="110" t="str">
        <f t="shared" si="8"/>
        <v>Donderdag</v>
      </c>
      <c r="F139" s="138">
        <f>IF(ROW(E139)-5&lt;='Basisgegevens+Uitleg'!$C$2,F138+1,"--")</f>
        <v>45456</v>
      </c>
      <c r="G139" s="86"/>
      <c r="H139" s="82"/>
      <c r="I139" s="82"/>
      <c r="J139" s="87"/>
      <c r="K139" s="9"/>
      <c r="L139" s="86"/>
      <c r="M139" s="82"/>
      <c r="N139" s="82"/>
      <c r="O139" s="87"/>
      <c r="P139" s="9"/>
      <c r="Q139" s="86"/>
      <c r="R139" s="82"/>
      <c r="S139" s="82"/>
      <c r="T139" s="87"/>
      <c r="U139" s="9"/>
      <c r="V139" s="86"/>
      <c r="W139" s="82"/>
      <c r="X139" s="82"/>
      <c r="Y139" s="87"/>
      <c r="Z139" s="9"/>
      <c r="AA139" s="86"/>
      <c r="AB139" s="82"/>
      <c r="AC139" s="82"/>
      <c r="AD139" s="87"/>
      <c r="AE139" s="9"/>
      <c r="AF139" s="108"/>
      <c r="AG139" s="18" t="str">
        <f>IF(ISERROR(VLOOKUP($F139,'Speciale dagen&amp;Activiteiten'!$A$3:$A$100,1,FALSE))=TRUE,"",VLOOKUP($F139,'Speciale dagen&amp;Activiteiten'!$A$3:$B$100,2,FALSE))</f>
        <v/>
      </c>
      <c r="AH139" s="14" t="str">
        <f>IF(ISERROR(VLOOKUP(CONCATENATE(DAY($F139),"-",MONTH($F139)),Verjaardagen!$C$2:$C$101,1,FALSE))=TRUE,"",VLOOKUP(CONCATENATE(DAY($F139),"-",MONTH($F139)),Verjaardagen!$C$2:$E$101,3,FALSE))</f>
        <v/>
      </c>
      <c r="AI139" s="15" t="str">
        <f>IF(ISERROR(VLOOKUP(F139,'School(vakanties)&amp;Activiteiten'!A$4:A$102,1,FALSE)=TRUE),IF(ISERROR(VLOOKUP(F139,'School(vakanties)&amp;Activiteiten'!B$4:B$102,1,FALSE)=TRUE),IF(AJ139&gt;0,AI138,""),VLOOKUP(F139,'School(vakanties)&amp;Activiteiten'!B$4:C$102,2,FALSE)),VLOOKUP(F139,'School(vakanties)&amp;Activiteiten'!A$4:C$102,3,FALSE))</f>
        <v/>
      </c>
      <c r="AJ139" s="16">
        <f>IF(ISERROR(VLOOKUP(F139,'School(vakanties)&amp;Activiteiten'!A$4:A$102,1,FALSE)=TRUE),IF(AND(AJ138&gt;0,AJ138&lt;999),AJ138-1,0),VLOOKUP(F139,'School(vakanties)&amp;Activiteiten'!A$4:D$102,4,FALSE))</f>
        <v>0</v>
      </c>
    </row>
    <row r="140" spans="1:36" x14ac:dyDescent="0.25">
      <c r="A140" s="180" t="str">
        <f t="shared" si="6"/>
        <v>--</v>
      </c>
      <c r="B140" s="110">
        <f t="shared" si="7"/>
        <v>24</v>
      </c>
      <c r="C140" s="179" t="str">
        <f>IF(F140="--","--",IF(ISEVEN(B140)=TRUE,SUBSTITUTE(LEFT(VLOOKUP(E140,'Basisgegevens+Uitleg'!$B$19:$D$25,3,),1),0,"--"),SUBSTITUTE(LEFT(VLOOKUP(E140,'Basisgegevens+Uitleg'!$B$19:$C$25,2,),1),0,"--")))</f>
        <v>V</v>
      </c>
      <c r="D140" s="179" t="str">
        <f>IF(F140="--","--",TRIM(IF(ISERROR(SEARCH("V",IF(IF('Basisgegevens+Uitleg'!$C$5="Ja",LEN(G140&amp;H140&amp;I140&amp;J140),0)+IF('Basisgegevens+Uitleg'!$C$6="Ja",LEN(L140&amp;M140&amp;N140&amp;O140),0)+IF('Basisgegevens+Uitleg'!$C$7="Ja",LEN(Q140&amp;R140&amp;S140&amp;T140),0)+IF('Basisgegevens+Uitleg'!$C$8="Ja",LEN(V140&amp;W140&amp;X140&amp;Y140),0)+IF('Basisgegevens+Uitleg'!$C$9="Ja",LEN(AA140&amp;AB140&amp;AC140&amp;AD140),0)&lt;(4+IF('Basisgegevens+Uitleg'!$C$6="Ja",4,0)+IF('Basisgegevens+Uitleg'!$C$7="Ja",4,0)+IF('Basisgegevens+Uitleg'!$C$8="Ja",4,0)+IF('Basisgegevens+Uitleg'!$C$9="Ja",4,0)),C140,"Niet")&amp;(G140&amp;H140&amp;I140&amp;J140&amp;IF('Basisgegevens+Uitleg'!$C$6="Ja",L140&amp;M140&amp;N140&amp;O140,"")&amp;IF('Basisgegevens+Uitleg'!$C$7="Ja",Q140&amp;R140&amp;S140&amp;T140,"")&amp;IF('Basisgegevens+Uitleg'!$C$8="Ja",V140&amp;W140&amp;X140&amp;Y140,"")&amp;IF('Basisgegevens+Uitleg'!$C$9="Ja",AA140&amp;AB140&amp;AC140&amp;AD140,"")),1))=TRUE,"","V ")&amp;IF(ISERROR(SEARCH("M",IF(IF('Basisgegevens+Uitleg'!$C$5="Ja",LEN(G140&amp;H140&amp;I140&amp;J140),0)+IF('Basisgegevens+Uitleg'!$C$6="Ja",LEN(L140&amp;M140&amp;N140&amp;O140),0)+IF('Basisgegevens+Uitleg'!$C$7="Ja",LEN(Q140&amp;R140&amp;S140&amp;T140),0)+IF('Basisgegevens+Uitleg'!$C$8="Ja",LEN(V140&amp;W140&amp;X140&amp;Y140),0)+IF('Basisgegevens+Uitleg'!$C$9="Ja",LEN(AA140&amp;AB140&amp;AC140&amp;AD140),0)&lt;(4+IF('Basisgegevens+Uitleg'!$C$6="Ja",4,0)+IF('Basisgegevens+Uitleg'!$C$7="Ja",4,0)+IF('Basisgegevens+Uitleg'!$C$8="Ja",4,0)+IF('Basisgegevens+Uitleg'!$C$9="Ja",4,0)),C140,"Niet")&amp;(G140&amp;H140&amp;I140&amp;J140&amp;IF('Basisgegevens+Uitleg'!$C$6="Ja",L140&amp;M140&amp;N140&amp;O140,"")&amp;IF('Basisgegevens+Uitleg'!$C$7="Ja",Q140&amp;R140&amp;S140&amp;T140,"")&amp;IF('Basisgegevens+Uitleg'!$C$8="Ja",V140&amp;W140&amp;X140&amp;Y140,"")&amp;IF('Basisgegevens+Uitleg'!$C$9="Ja",AA140&amp;AB140&amp;AC140&amp;AD140,"")),1))=TRUE,"","M ")&amp;IF(ISERROR(SEARCH("A",IF(IF('Basisgegevens+Uitleg'!$C$5="Ja",LEN(G140&amp;H140&amp;I140&amp;J140),0)+IF('Basisgegevens+Uitleg'!$C$6="Ja",LEN(L140&amp;M140&amp;N140&amp;O140),0)+IF('Basisgegevens+Uitleg'!$C$7="Ja",LEN(Q140&amp;R140&amp;S140&amp;T140),0)+IF('Basisgegevens+Uitleg'!$C$8="Ja",LEN(V140&amp;W140&amp;X140&amp;Y140),0)+IF('Basisgegevens+Uitleg'!$C$9="Ja",LEN(AA140&amp;AB140&amp;AC140&amp;AD140),0)&lt;(4+IF('Basisgegevens+Uitleg'!$C$6="Ja",4,0)+IF('Basisgegevens+Uitleg'!$C$7="Ja",4,0)+IF('Basisgegevens+Uitleg'!$C$8="Ja",4,0)+IF('Basisgegevens+Uitleg'!$C$9="Ja",4,0)),C140,"Niet")&amp;(G140&amp;H140&amp;I140&amp;J140&amp;IF('Basisgegevens+Uitleg'!$C$6="Ja",L140&amp;M140&amp;N140&amp;O140,"")&amp;IF('Basisgegevens+Uitleg'!$C$7="Ja",Q140&amp;R140&amp;S140&amp;T140,"")&amp;IF('Basisgegevens+Uitleg'!$C$8="Ja",V140&amp;W140&amp;X140&amp;Y140,"")&amp;IF('Basisgegevens+Uitleg'!$C$9="Ja",AA140&amp;AB140&amp;AC140&amp;AD140,"")),1))=TRUE,"","A")))</f>
        <v>V</v>
      </c>
      <c r="E140" s="110" t="str">
        <f t="shared" si="8"/>
        <v>Vrijdag</v>
      </c>
      <c r="F140" s="138">
        <f>IF(ROW(E140)-5&lt;='Basisgegevens+Uitleg'!$C$2,F139+1,"--")</f>
        <v>45457</v>
      </c>
      <c r="G140" s="86"/>
      <c r="H140" s="82"/>
      <c r="I140" s="82"/>
      <c r="J140" s="87"/>
      <c r="K140" s="9"/>
      <c r="L140" s="86"/>
      <c r="M140" s="82"/>
      <c r="N140" s="82"/>
      <c r="O140" s="87"/>
      <c r="P140" s="9"/>
      <c r="Q140" s="86"/>
      <c r="R140" s="82"/>
      <c r="S140" s="82"/>
      <c r="T140" s="87"/>
      <c r="U140" s="9"/>
      <c r="V140" s="86"/>
      <c r="W140" s="82"/>
      <c r="X140" s="82"/>
      <c r="Y140" s="87"/>
      <c r="Z140" s="9"/>
      <c r="AA140" s="86"/>
      <c r="AB140" s="82"/>
      <c r="AC140" s="82"/>
      <c r="AD140" s="87"/>
      <c r="AE140" s="9"/>
      <c r="AF140" s="108"/>
      <c r="AG140" s="18" t="str">
        <f>IF(ISERROR(VLOOKUP($F140,'Speciale dagen&amp;Activiteiten'!$A$3:$A$100,1,FALSE))=TRUE,"",VLOOKUP($F140,'Speciale dagen&amp;Activiteiten'!$A$3:$B$100,2,FALSE))</f>
        <v/>
      </c>
      <c r="AH140" s="14" t="str">
        <f>IF(ISERROR(VLOOKUP(CONCATENATE(DAY($F140),"-",MONTH($F140)),Verjaardagen!$C$2:$C$101,1,FALSE))=TRUE,"",VLOOKUP(CONCATENATE(DAY($F140),"-",MONTH($F140)),Verjaardagen!$C$2:$E$101,3,FALSE))</f>
        <v/>
      </c>
      <c r="AI140" s="15" t="str">
        <f>IF(ISERROR(VLOOKUP(F140,'School(vakanties)&amp;Activiteiten'!A$4:A$102,1,FALSE)=TRUE),IF(ISERROR(VLOOKUP(F140,'School(vakanties)&amp;Activiteiten'!B$4:B$102,1,FALSE)=TRUE),IF(AJ140&gt;0,AI139,""),VLOOKUP(F140,'School(vakanties)&amp;Activiteiten'!B$4:C$102,2,FALSE)),VLOOKUP(F140,'School(vakanties)&amp;Activiteiten'!A$4:C$102,3,FALSE))</f>
        <v/>
      </c>
      <c r="AJ140" s="16">
        <f>IF(ISERROR(VLOOKUP(F140,'School(vakanties)&amp;Activiteiten'!A$4:A$102,1,FALSE)=TRUE),IF(AND(AJ139&gt;0,AJ139&lt;999),AJ139-1,0),VLOOKUP(F140,'School(vakanties)&amp;Activiteiten'!A$4:D$102,4,FALSE))</f>
        <v>0</v>
      </c>
    </row>
    <row r="141" spans="1:36" x14ac:dyDescent="0.25">
      <c r="A141" s="180" t="str">
        <f t="shared" si="6"/>
        <v>--</v>
      </c>
      <c r="B141" s="110">
        <f t="shared" si="7"/>
        <v>24</v>
      </c>
      <c r="C141" s="179" t="str">
        <f>IF(F141="--","--",IF(ISEVEN(B141)=TRUE,SUBSTITUTE(LEFT(VLOOKUP(E141,'Basisgegevens+Uitleg'!$B$19:$D$25,3,),1),0,"--"),SUBSTITUTE(LEFT(VLOOKUP(E141,'Basisgegevens+Uitleg'!$B$19:$C$25,2,),1),0,"--")))</f>
        <v>M</v>
      </c>
      <c r="D141" s="179" t="str">
        <f>IF(F141="--","--",TRIM(IF(ISERROR(SEARCH("V",IF(IF('Basisgegevens+Uitleg'!$C$5="Ja",LEN(G141&amp;H141&amp;I141&amp;J141),0)+IF('Basisgegevens+Uitleg'!$C$6="Ja",LEN(L141&amp;M141&amp;N141&amp;O141),0)+IF('Basisgegevens+Uitleg'!$C$7="Ja",LEN(Q141&amp;R141&amp;S141&amp;T141),0)+IF('Basisgegevens+Uitleg'!$C$8="Ja",LEN(V141&amp;W141&amp;X141&amp;Y141),0)+IF('Basisgegevens+Uitleg'!$C$9="Ja",LEN(AA141&amp;AB141&amp;AC141&amp;AD141),0)&lt;(4+IF('Basisgegevens+Uitleg'!$C$6="Ja",4,0)+IF('Basisgegevens+Uitleg'!$C$7="Ja",4,0)+IF('Basisgegevens+Uitleg'!$C$8="Ja",4,0)+IF('Basisgegevens+Uitleg'!$C$9="Ja",4,0)),C141,"Niet")&amp;(G141&amp;H141&amp;I141&amp;J141&amp;IF('Basisgegevens+Uitleg'!$C$6="Ja",L141&amp;M141&amp;N141&amp;O141,"")&amp;IF('Basisgegevens+Uitleg'!$C$7="Ja",Q141&amp;R141&amp;S141&amp;T141,"")&amp;IF('Basisgegevens+Uitleg'!$C$8="Ja",V141&amp;W141&amp;X141&amp;Y141,"")&amp;IF('Basisgegevens+Uitleg'!$C$9="Ja",AA141&amp;AB141&amp;AC141&amp;AD141,"")),1))=TRUE,"","V ")&amp;IF(ISERROR(SEARCH("M",IF(IF('Basisgegevens+Uitleg'!$C$5="Ja",LEN(G141&amp;H141&amp;I141&amp;J141),0)+IF('Basisgegevens+Uitleg'!$C$6="Ja",LEN(L141&amp;M141&amp;N141&amp;O141),0)+IF('Basisgegevens+Uitleg'!$C$7="Ja",LEN(Q141&amp;R141&amp;S141&amp;T141),0)+IF('Basisgegevens+Uitleg'!$C$8="Ja",LEN(V141&amp;W141&amp;X141&amp;Y141),0)+IF('Basisgegevens+Uitleg'!$C$9="Ja",LEN(AA141&amp;AB141&amp;AC141&amp;AD141),0)&lt;(4+IF('Basisgegevens+Uitleg'!$C$6="Ja",4,0)+IF('Basisgegevens+Uitleg'!$C$7="Ja",4,0)+IF('Basisgegevens+Uitleg'!$C$8="Ja",4,0)+IF('Basisgegevens+Uitleg'!$C$9="Ja",4,0)),C141,"Niet")&amp;(G141&amp;H141&amp;I141&amp;J141&amp;IF('Basisgegevens+Uitleg'!$C$6="Ja",L141&amp;M141&amp;N141&amp;O141,"")&amp;IF('Basisgegevens+Uitleg'!$C$7="Ja",Q141&amp;R141&amp;S141&amp;T141,"")&amp;IF('Basisgegevens+Uitleg'!$C$8="Ja",V141&amp;W141&amp;X141&amp;Y141,"")&amp;IF('Basisgegevens+Uitleg'!$C$9="Ja",AA141&amp;AB141&amp;AC141&amp;AD141,"")),1))=TRUE,"","M ")&amp;IF(ISERROR(SEARCH("A",IF(IF('Basisgegevens+Uitleg'!$C$5="Ja",LEN(G141&amp;H141&amp;I141&amp;J141),0)+IF('Basisgegevens+Uitleg'!$C$6="Ja",LEN(L141&amp;M141&amp;N141&amp;O141),0)+IF('Basisgegevens+Uitleg'!$C$7="Ja",LEN(Q141&amp;R141&amp;S141&amp;T141),0)+IF('Basisgegevens+Uitleg'!$C$8="Ja",LEN(V141&amp;W141&amp;X141&amp;Y141),0)+IF('Basisgegevens+Uitleg'!$C$9="Ja",LEN(AA141&amp;AB141&amp;AC141&amp;AD141),0)&lt;(4+IF('Basisgegevens+Uitleg'!$C$6="Ja",4,0)+IF('Basisgegevens+Uitleg'!$C$7="Ja",4,0)+IF('Basisgegevens+Uitleg'!$C$8="Ja",4,0)+IF('Basisgegevens+Uitleg'!$C$9="Ja",4,0)),C141,"Niet")&amp;(G141&amp;H141&amp;I141&amp;J141&amp;IF('Basisgegevens+Uitleg'!$C$6="Ja",L141&amp;M141&amp;N141&amp;O141,"")&amp;IF('Basisgegevens+Uitleg'!$C$7="Ja",Q141&amp;R141&amp;S141&amp;T141,"")&amp;IF('Basisgegevens+Uitleg'!$C$8="Ja",V141&amp;W141&amp;X141&amp;Y141,"")&amp;IF('Basisgegevens+Uitleg'!$C$9="Ja",AA141&amp;AB141&amp;AC141&amp;AD141,"")),1))=TRUE,"","A")))</f>
        <v>M</v>
      </c>
      <c r="E141" s="110" t="str">
        <f t="shared" si="8"/>
        <v>Zaterdag</v>
      </c>
      <c r="F141" s="138">
        <f>IF(ROW(E141)-5&lt;='Basisgegevens+Uitleg'!$C$2,F140+1,"--")</f>
        <v>45458</v>
      </c>
      <c r="G141" s="86"/>
      <c r="H141" s="82"/>
      <c r="I141" s="82"/>
      <c r="J141" s="87"/>
      <c r="K141" s="9"/>
      <c r="L141" s="86"/>
      <c r="M141" s="82"/>
      <c r="N141" s="82"/>
      <c r="O141" s="87"/>
      <c r="P141" s="9"/>
      <c r="Q141" s="86"/>
      <c r="R141" s="82"/>
      <c r="S141" s="82"/>
      <c r="T141" s="87"/>
      <c r="U141" s="9"/>
      <c r="V141" s="86"/>
      <c r="W141" s="82"/>
      <c r="X141" s="82"/>
      <c r="Y141" s="87"/>
      <c r="Z141" s="9"/>
      <c r="AA141" s="86"/>
      <c r="AB141" s="82"/>
      <c r="AC141" s="82"/>
      <c r="AD141" s="87"/>
      <c r="AE141" s="9"/>
      <c r="AF141" s="108"/>
      <c r="AG141" s="18" t="str">
        <f>IF(ISERROR(VLOOKUP($F141,'Speciale dagen&amp;Activiteiten'!$A$3:$A$100,1,FALSE))=TRUE,"",VLOOKUP($F141,'Speciale dagen&amp;Activiteiten'!$A$3:$B$100,2,FALSE))</f>
        <v/>
      </c>
      <c r="AH141" s="14" t="str">
        <f>IF(ISERROR(VLOOKUP(CONCATENATE(DAY($F141),"-",MONTH($F141)),Verjaardagen!$C$2:$C$101,1,FALSE))=TRUE,"",VLOOKUP(CONCATENATE(DAY($F141),"-",MONTH($F141)),Verjaardagen!$C$2:$E$101,3,FALSE))</f>
        <v/>
      </c>
      <c r="AI141" s="15" t="str">
        <f>IF(ISERROR(VLOOKUP(F141,'School(vakanties)&amp;Activiteiten'!A$4:A$102,1,FALSE)=TRUE),IF(ISERROR(VLOOKUP(F141,'School(vakanties)&amp;Activiteiten'!B$4:B$102,1,FALSE)=TRUE),IF(AJ141&gt;0,AI140,""),VLOOKUP(F141,'School(vakanties)&amp;Activiteiten'!B$4:C$102,2,FALSE)),VLOOKUP(F141,'School(vakanties)&amp;Activiteiten'!A$4:C$102,3,FALSE))</f>
        <v/>
      </c>
      <c r="AJ141" s="16">
        <f>IF(ISERROR(VLOOKUP(F141,'School(vakanties)&amp;Activiteiten'!A$4:A$102,1,FALSE)=TRUE),IF(AND(AJ140&gt;0,AJ140&lt;999),AJ140-1,0),VLOOKUP(F141,'School(vakanties)&amp;Activiteiten'!A$4:D$102,4,FALSE))</f>
        <v>0</v>
      </c>
    </row>
    <row r="142" spans="1:36" x14ac:dyDescent="0.25">
      <c r="A142" s="180" t="str">
        <f t="shared" si="6"/>
        <v>Vaderdag</v>
      </c>
      <c r="B142" s="110">
        <f t="shared" si="7"/>
        <v>24</v>
      </c>
      <c r="C142" s="179" t="str">
        <f>IF(F142="--","--",IF(ISEVEN(B142)=TRUE,SUBSTITUTE(LEFT(VLOOKUP(E142,'Basisgegevens+Uitleg'!$B$19:$D$25,3,),1),0,"--"),SUBSTITUTE(LEFT(VLOOKUP(E142,'Basisgegevens+Uitleg'!$B$19:$C$25,2,),1),0,"--")))</f>
        <v>A</v>
      </c>
      <c r="D142" s="179" t="str">
        <f>IF(F142="--","--",TRIM(IF(ISERROR(SEARCH("V",IF(IF('Basisgegevens+Uitleg'!$C$5="Ja",LEN(G142&amp;H142&amp;I142&amp;J142),0)+IF('Basisgegevens+Uitleg'!$C$6="Ja",LEN(L142&amp;M142&amp;N142&amp;O142),0)+IF('Basisgegevens+Uitleg'!$C$7="Ja",LEN(Q142&amp;R142&amp;S142&amp;T142),0)+IF('Basisgegevens+Uitleg'!$C$8="Ja",LEN(V142&amp;W142&amp;X142&amp;Y142),0)+IF('Basisgegevens+Uitleg'!$C$9="Ja",LEN(AA142&amp;AB142&amp;AC142&amp;AD142),0)&lt;(4+IF('Basisgegevens+Uitleg'!$C$6="Ja",4,0)+IF('Basisgegevens+Uitleg'!$C$7="Ja",4,0)+IF('Basisgegevens+Uitleg'!$C$8="Ja",4,0)+IF('Basisgegevens+Uitleg'!$C$9="Ja",4,0)),C142,"Niet")&amp;(G142&amp;H142&amp;I142&amp;J142&amp;IF('Basisgegevens+Uitleg'!$C$6="Ja",L142&amp;M142&amp;N142&amp;O142,"")&amp;IF('Basisgegevens+Uitleg'!$C$7="Ja",Q142&amp;R142&amp;S142&amp;T142,"")&amp;IF('Basisgegevens+Uitleg'!$C$8="Ja",V142&amp;W142&amp;X142&amp;Y142,"")&amp;IF('Basisgegevens+Uitleg'!$C$9="Ja",AA142&amp;AB142&amp;AC142&amp;AD142,"")),1))=TRUE,"","V ")&amp;IF(ISERROR(SEARCH("M",IF(IF('Basisgegevens+Uitleg'!$C$5="Ja",LEN(G142&amp;H142&amp;I142&amp;J142),0)+IF('Basisgegevens+Uitleg'!$C$6="Ja",LEN(L142&amp;M142&amp;N142&amp;O142),0)+IF('Basisgegevens+Uitleg'!$C$7="Ja",LEN(Q142&amp;R142&amp;S142&amp;T142),0)+IF('Basisgegevens+Uitleg'!$C$8="Ja",LEN(V142&amp;W142&amp;X142&amp;Y142),0)+IF('Basisgegevens+Uitleg'!$C$9="Ja",LEN(AA142&amp;AB142&amp;AC142&amp;AD142),0)&lt;(4+IF('Basisgegevens+Uitleg'!$C$6="Ja",4,0)+IF('Basisgegevens+Uitleg'!$C$7="Ja",4,0)+IF('Basisgegevens+Uitleg'!$C$8="Ja",4,0)+IF('Basisgegevens+Uitleg'!$C$9="Ja",4,0)),C142,"Niet")&amp;(G142&amp;H142&amp;I142&amp;J142&amp;IF('Basisgegevens+Uitleg'!$C$6="Ja",L142&amp;M142&amp;N142&amp;O142,"")&amp;IF('Basisgegevens+Uitleg'!$C$7="Ja",Q142&amp;R142&amp;S142&amp;T142,"")&amp;IF('Basisgegevens+Uitleg'!$C$8="Ja",V142&amp;W142&amp;X142&amp;Y142,"")&amp;IF('Basisgegevens+Uitleg'!$C$9="Ja",AA142&amp;AB142&amp;AC142&amp;AD142,"")),1))=TRUE,"","M ")&amp;IF(ISERROR(SEARCH("A",IF(IF('Basisgegevens+Uitleg'!$C$5="Ja",LEN(G142&amp;H142&amp;I142&amp;J142),0)+IF('Basisgegevens+Uitleg'!$C$6="Ja",LEN(L142&amp;M142&amp;N142&amp;O142),0)+IF('Basisgegevens+Uitleg'!$C$7="Ja",LEN(Q142&amp;R142&amp;S142&amp;T142),0)+IF('Basisgegevens+Uitleg'!$C$8="Ja",LEN(V142&amp;W142&amp;X142&amp;Y142),0)+IF('Basisgegevens+Uitleg'!$C$9="Ja",LEN(AA142&amp;AB142&amp;AC142&amp;AD142),0)&lt;(4+IF('Basisgegevens+Uitleg'!$C$6="Ja",4,0)+IF('Basisgegevens+Uitleg'!$C$7="Ja",4,0)+IF('Basisgegevens+Uitleg'!$C$8="Ja",4,0)+IF('Basisgegevens+Uitleg'!$C$9="Ja",4,0)),C142,"Niet")&amp;(G142&amp;H142&amp;I142&amp;J142&amp;IF('Basisgegevens+Uitleg'!$C$6="Ja",L142&amp;M142&amp;N142&amp;O142,"")&amp;IF('Basisgegevens+Uitleg'!$C$7="Ja",Q142&amp;R142&amp;S142&amp;T142,"")&amp;IF('Basisgegevens+Uitleg'!$C$8="Ja",V142&amp;W142&amp;X142&amp;Y142,"")&amp;IF('Basisgegevens+Uitleg'!$C$9="Ja",AA142&amp;AB142&amp;AC142&amp;AD142,"")),1))=TRUE,"","A")))</f>
        <v>A</v>
      </c>
      <c r="E142" s="110" t="str">
        <f t="shared" si="8"/>
        <v>Zondag</v>
      </c>
      <c r="F142" s="138">
        <f>IF(ROW(E142)-5&lt;='Basisgegevens+Uitleg'!$C$2,F141+1,"--")</f>
        <v>45459</v>
      </c>
      <c r="G142" s="86"/>
      <c r="H142" s="82"/>
      <c r="I142" s="82"/>
      <c r="J142" s="87"/>
      <c r="K142" s="9"/>
      <c r="L142" s="86"/>
      <c r="M142" s="82"/>
      <c r="N142" s="82"/>
      <c r="O142" s="87"/>
      <c r="P142" s="9"/>
      <c r="Q142" s="86"/>
      <c r="R142" s="82"/>
      <c r="S142" s="82"/>
      <c r="T142" s="87"/>
      <c r="U142" s="9"/>
      <c r="V142" s="86"/>
      <c r="W142" s="82"/>
      <c r="X142" s="82"/>
      <c r="Y142" s="87"/>
      <c r="Z142" s="9"/>
      <c r="AA142" s="86"/>
      <c r="AB142" s="82"/>
      <c r="AC142" s="82"/>
      <c r="AD142" s="87"/>
      <c r="AE142" s="9"/>
      <c r="AF142" s="108"/>
      <c r="AG142" s="18" t="str">
        <f>IF(ISERROR(VLOOKUP($F142,'Speciale dagen&amp;Activiteiten'!$A$3:$A$100,1,FALSE))=TRUE,"",VLOOKUP($F142,'Speciale dagen&amp;Activiteiten'!$A$3:$B$100,2,FALSE))</f>
        <v>Vaderdag</v>
      </c>
      <c r="AH142" s="14" t="str">
        <f>IF(ISERROR(VLOOKUP(CONCATENATE(DAY($F142),"-",MONTH($F142)),Verjaardagen!$C$2:$C$101,1,FALSE))=TRUE,"",VLOOKUP(CONCATENATE(DAY($F142),"-",MONTH($F142)),Verjaardagen!$C$2:$E$101,3,FALSE))</f>
        <v/>
      </c>
      <c r="AI142" s="15" t="str">
        <f>IF(ISERROR(VLOOKUP(F142,'School(vakanties)&amp;Activiteiten'!A$4:A$102,1,FALSE)=TRUE),IF(ISERROR(VLOOKUP(F142,'School(vakanties)&amp;Activiteiten'!B$4:B$102,1,FALSE)=TRUE),IF(AJ142&gt;0,AI141,""),VLOOKUP(F142,'School(vakanties)&amp;Activiteiten'!B$4:C$102,2,FALSE)),VLOOKUP(F142,'School(vakanties)&amp;Activiteiten'!A$4:C$102,3,FALSE))</f>
        <v/>
      </c>
      <c r="AJ142" s="16">
        <f>IF(ISERROR(VLOOKUP(F142,'School(vakanties)&amp;Activiteiten'!A$4:A$102,1,FALSE)=TRUE),IF(AND(AJ141&gt;0,AJ141&lt;999),AJ141-1,0),VLOOKUP(F142,'School(vakanties)&amp;Activiteiten'!A$4:D$102,4,FALSE))</f>
        <v>0</v>
      </c>
    </row>
    <row r="143" spans="1:36" x14ac:dyDescent="0.25">
      <c r="A143" s="180" t="str">
        <f t="shared" si="6"/>
        <v>--</v>
      </c>
      <c r="B143" s="110">
        <f t="shared" si="7"/>
        <v>25</v>
      </c>
      <c r="C143" s="179" t="str">
        <f>IF(F143="--","--",IF(ISEVEN(B143)=TRUE,SUBSTITUTE(LEFT(VLOOKUP(E143,'Basisgegevens+Uitleg'!$B$19:$D$25,3,),1),0,"--"),SUBSTITUTE(LEFT(VLOOKUP(E143,'Basisgegevens+Uitleg'!$B$19:$C$25,2,),1),0,"--")))</f>
        <v>V</v>
      </c>
      <c r="D143" s="179" t="str">
        <f>IF(F143="--","--",TRIM(IF(ISERROR(SEARCH("V",IF(IF('Basisgegevens+Uitleg'!$C$5="Ja",LEN(G143&amp;H143&amp;I143&amp;J143),0)+IF('Basisgegevens+Uitleg'!$C$6="Ja",LEN(L143&amp;M143&amp;N143&amp;O143),0)+IF('Basisgegevens+Uitleg'!$C$7="Ja",LEN(Q143&amp;R143&amp;S143&amp;T143),0)+IF('Basisgegevens+Uitleg'!$C$8="Ja",LEN(V143&amp;W143&amp;X143&amp;Y143),0)+IF('Basisgegevens+Uitleg'!$C$9="Ja",LEN(AA143&amp;AB143&amp;AC143&amp;AD143),0)&lt;(4+IF('Basisgegevens+Uitleg'!$C$6="Ja",4,0)+IF('Basisgegevens+Uitleg'!$C$7="Ja",4,0)+IF('Basisgegevens+Uitleg'!$C$8="Ja",4,0)+IF('Basisgegevens+Uitleg'!$C$9="Ja",4,0)),C143,"Niet")&amp;(G143&amp;H143&amp;I143&amp;J143&amp;IF('Basisgegevens+Uitleg'!$C$6="Ja",L143&amp;M143&amp;N143&amp;O143,"")&amp;IF('Basisgegevens+Uitleg'!$C$7="Ja",Q143&amp;R143&amp;S143&amp;T143,"")&amp;IF('Basisgegevens+Uitleg'!$C$8="Ja",V143&amp;W143&amp;X143&amp;Y143,"")&amp;IF('Basisgegevens+Uitleg'!$C$9="Ja",AA143&amp;AB143&amp;AC143&amp;AD143,"")),1))=TRUE,"","V ")&amp;IF(ISERROR(SEARCH("M",IF(IF('Basisgegevens+Uitleg'!$C$5="Ja",LEN(G143&amp;H143&amp;I143&amp;J143),0)+IF('Basisgegevens+Uitleg'!$C$6="Ja",LEN(L143&amp;M143&amp;N143&amp;O143),0)+IF('Basisgegevens+Uitleg'!$C$7="Ja",LEN(Q143&amp;R143&amp;S143&amp;T143),0)+IF('Basisgegevens+Uitleg'!$C$8="Ja",LEN(V143&amp;W143&amp;X143&amp;Y143),0)+IF('Basisgegevens+Uitleg'!$C$9="Ja",LEN(AA143&amp;AB143&amp;AC143&amp;AD143),0)&lt;(4+IF('Basisgegevens+Uitleg'!$C$6="Ja",4,0)+IF('Basisgegevens+Uitleg'!$C$7="Ja",4,0)+IF('Basisgegevens+Uitleg'!$C$8="Ja",4,0)+IF('Basisgegevens+Uitleg'!$C$9="Ja",4,0)),C143,"Niet")&amp;(G143&amp;H143&amp;I143&amp;J143&amp;IF('Basisgegevens+Uitleg'!$C$6="Ja",L143&amp;M143&amp;N143&amp;O143,"")&amp;IF('Basisgegevens+Uitleg'!$C$7="Ja",Q143&amp;R143&amp;S143&amp;T143,"")&amp;IF('Basisgegevens+Uitleg'!$C$8="Ja",V143&amp;W143&amp;X143&amp;Y143,"")&amp;IF('Basisgegevens+Uitleg'!$C$9="Ja",AA143&amp;AB143&amp;AC143&amp;AD143,"")),1))=TRUE,"","M ")&amp;IF(ISERROR(SEARCH("A",IF(IF('Basisgegevens+Uitleg'!$C$5="Ja",LEN(G143&amp;H143&amp;I143&amp;J143),0)+IF('Basisgegevens+Uitleg'!$C$6="Ja",LEN(L143&amp;M143&amp;N143&amp;O143),0)+IF('Basisgegevens+Uitleg'!$C$7="Ja",LEN(Q143&amp;R143&amp;S143&amp;T143),0)+IF('Basisgegevens+Uitleg'!$C$8="Ja",LEN(V143&amp;W143&amp;X143&amp;Y143),0)+IF('Basisgegevens+Uitleg'!$C$9="Ja",LEN(AA143&amp;AB143&amp;AC143&amp;AD143),0)&lt;(4+IF('Basisgegevens+Uitleg'!$C$6="Ja",4,0)+IF('Basisgegevens+Uitleg'!$C$7="Ja",4,0)+IF('Basisgegevens+Uitleg'!$C$8="Ja",4,0)+IF('Basisgegevens+Uitleg'!$C$9="Ja",4,0)),C143,"Niet")&amp;(G143&amp;H143&amp;I143&amp;J143&amp;IF('Basisgegevens+Uitleg'!$C$6="Ja",L143&amp;M143&amp;N143&amp;O143,"")&amp;IF('Basisgegevens+Uitleg'!$C$7="Ja",Q143&amp;R143&amp;S143&amp;T143,"")&amp;IF('Basisgegevens+Uitleg'!$C$8="Ja",V143&amp;W143&amp;X143&amp;Y143,"")&amp;IF('Basisgegevens+Uitleg'!$C$9="Ja",AA143&amp;AB143&amp;AC143&amp;AD143,"")),1))=TRUE,"","A")))</f>
        <v>V</v>
      </c>
      <c r="E143" s="110" t="str">
        <f t="shared" si="8"/>
        <v>Maandag</v>
      </c>
      <c r="F143" s="138">
        <f>IF(ROW(E143)-5&lt;='Basisgegevens+Uitleg'!$C$2,F142+1,"--")</f>
        <v>45460</v>
      </c>
      <c r="G143" s="86"/>
      <c r="H143" s="82"/>
      <c r="I143" s="82"/>
      <c r="J143" s="87"/>
      <c r="K143" s="9"/>
      <c r="L143" s="86"/>
      <c r="M143" s="82"/>
      <c r="N143" s="82"/>
      <c r="O143" s="87"/>
      <c r="P143" s="9"/>
      <c r="Q143" s="86"/>
      <c r="R143" s="82"/>
      <c r="S143" s="82"/>
      <c r="T143" s="87"/>
      <c r="U143" s="9"/>
      <c r="V143" s="86"/>
      <c r="W143" s="82"/>
      <c r="X143" s="82"/>
      <c r="Y143" s="87"/>
      <c r="Z143" s="9"/>
      <c r="AA143" s="86"/>
      <c r="AB143" s="82"/>
      <c r="AC143" s="82"/>
      <c r="AD143" s="87"/>
      <c r="AE143" s="9"/>
      <c r="AF143" s="108"/>
      <c r="AG143" s="18" t="str">
        <f>IF(ISERROR(VLOOKUP($F143,'Speciale dagen&amp;Activiteiten'!$A$3:$A$100,1,FALSE))=TRUE,"",VLOOKUP($F143,'Speciale dagen&amp;Activiteiten'!$A$3:$B$100,2,FALSE))</f>
        <v/>
      </c>
      <c r="AH143" s="14" t="str">
        <f>IF(ISERROR(VLOOKUP(CONCATENATE(DAY($F143),"-",MONTH($F143)),Verjaardagen!$C$2:$C$101,1,FALSE))=TRUE,"",VLOOKUP(CONCATENATE(DAY($F143),"-",MONTH($F143)),Verjaardagen!$C$2:$E$101,3,FALSE))</f>
        <v/>
      </c>
      <c r="AI143" s="15" t="str">
        <f>IF(ISERROR(VLOOKUP(F143,'School(vakanties)&amp;Activiteiten'!A$4:A$102,1,FALSE)=TRUE),IF(ISERROR(VLOOKUP(F143,'School(vakanties)&amp;Activiteiten'!B$4:B$102,1,FALSE)=TRUE),IF(AJ143&gt;0,AI142,""),VLOOKUP(F143,'School(vakanties)&amp;Activiteiten'!B$4:C$102,2,FALSE)),VLOOKUP(F143,'School(vakanties)&amp;Activiteiten'!A$4:C$102,3,FALSE))</f>
        <v/>
      </c>
      <c r="AJ143" s="16">
        <f>IF(ISERROR(VLOOKUP(F143,'School(vakanties)&amp;Activiteiten'!A$4:A$102,1,FALSE)=TRUE),IF(AND(AJ142&gt;0,AJ142&lt;999),AJ142-1,0),VLOOKUP(F143,'School(vakanties)&amp;Activiteiten'!A$4:D$102,4,FALSE))</f>
        <v>0</v>
      </c>
    </row>
    <row r="144" spans="1:36" x14ac:dyDescent="0.25">
      <c r="A144" s="180" t="str">
        <f t="shared" si="6"/>
        <v>--</v>
      </c>
      <c r="B144" s="110">
        <f t="shared" si="7"/>
        <v>25</v>
      </c>
      <c r="C144" s="179" t="str">
        <f>IF(F144="--","--",IF(ISEVEN(B144)=TRUE,SUBSTITUTE(LEFT(VLOOKUP(E144,'Basisgegevens+Uitleg'!$B$19:$D$25,3,),1),0,"--"),SUBSTITUTE(LEFT(VLOOKUP(E144,'Basisgegevens+Uitleg'!$B$19:$C$25,2,),1),0,"--")))</f>
        <v>M</v>
      </c>
      <c r="D144" s="179" t="str">
        <f>IF(F144="--","--",TRIM(IF(ISERROR(SEARCH("V",IF(IF('Basisgegevens+Uitleg'!$C$5="Ja",LEN(G144&amp;H144&amp;I144&amp;J144),0)+IF('Basisgegevens+Uitleg'!$C$6="Ja",LEN(L144&amp;M144&amp;N144&amp;O144),0)+IF('Basisgegevens+Uitleg'!$C$7="Ja",LEN(Q144&amp;R144&amp;S144&amp;T144),0)+IF('Basisgegevens+Uitleg'!$C$8="Ja",LEN(V144&amp;W144&amp;X144&amp;Y144),0)+IF('Basisgegevens+Uitleg'!$C$9="Ja",LEN(AA144&amp;AB144&amp;AC144&amp;AD144),0)&lt;(4+IF('Basisgegevens+Uitleg'!$C$6="Ja",4,0)+IF('Basisgegevens+Uitleg'!$C$7="Ja",4,0)+IF('Basisgegevens+Uitleg'!$C$8="Ja",4,0)+IF('Basisgegevens+Uitleg'!$C$9="Ja",4,0)),C144,"Niet")&amp;(G144&amp;H144&amp;I144&amp;J144&amp;IF('Basisgegevens+Uitleg'!$C$6="Ja",L144&amp;M144&amp;N144&amp;O144,"")&amp;IF('Basisgegevens+Uitleg'!$C$7="Ja",Q144&amp;R144&amp;S144&amp;T144,"")&amp;IF('Basisgegevens+Uitleg'!$C$8="Ja",V144&amp;W144&amp;X144&amp;Y144,"")&amp;IF('Basisgegevens+Uitleg'!$C$9="Ja",AA144&amp;AB144&amp;AC144&amp;AD144,"")),1))=TRUE,"","V ")&amp;IF(ISERROR(SEARCH("M",IF(IF('Basisgegevens+Uitleg'!$C$5="Ja",LEN(G144&amp;H144&amp;I144&amp;J144),0)+IF('Basisgegevens+Uitleg'!$C$6="Ja",LEN(L144&amp;M144&amp;N144&amp;O144),0)+IF('Basisgegevens+Uitleg'!$C$7="Ja",LEN(Q144&amp;R144&amp;S144&amp;T144),0)+IF('Basisgegevens+Uitleg'!$C$8="Ja",LEN(V144&amp;W144&amp;X144&amp;Y144),0)+IF('Basisgegevens+Uitleg'!$C$9="Ja",LEN(AA144&amp;AB144&amp;AC144&amp;AD144),0)&lt;(4+IF('Basisgegevens+Uitleg'!$C$6="Ja",4,0)+IF('Basisgegevens+Uitleg'!$C$7="Ja",4,0)+IF('Basisgegevens+Uitleg'!$C$8="Ja",4,0)+IF('Basisgegevens+Uitleg'!$C$9="Ja",4,0)),C144,"Niet")&amp;(G144&amp;H144&amp;I144&amp;J144&amp;IF('Basisgegevens+Uitleg'!$C$6="Ja",L144&amp;M144&amp;N144&amp;O144,"")&amp;IF('Basisgegevens+Uitleg'!$C$7="Ja",Q144&amp;R144&amp;S144&amp;T144,"")&amp;IF('Basisgegevens+Uitleg'!$C$8="Ja",V144&amp;W144&amp;X144&amp;Y144,"")&amp;IF('Basisgegevens+Uitleg'!$C$9="Ja",AA144&amp;AB144&amp;AC144&amp;AD144,"")),1))=TRUE,"","M ")&amp;IF(ISERROR(SEARCH("A",IF(IF('Basisgegevens+Uitleg'!$C$5="Ja",LEN(G144&amp;H144&amp;I144&amp;J144),0)+IF('Basisgegevens+Uitleg'!$C$6="Ja",LEN(L144&amp;M144&amp;N144&amp;O144),0)+IF('Basisgegevens+Uitleg'!$C$7="Ja",LEN(Q144&amp;R144&amp;S144&amp;T144),0)+IF('Basisgegevens+Uitleg'!$C$8="Ja",LEN(V144&amp;W144&amp;X144&amp;Y144),0)+IF('Basisgegevens+Uitleg'!$C$9="Ja",LEN(AA144&amp;AB144&amp;AC144&amp;AD144),0)&lt;(4+IF('Basisgegevens+Uitleg'!$C$6="Ja",4,0)+IF('Basisgegevens+Uitleg'!$C$7="Ja",4,0)+IF('Basisgegevens+Uitleg'!$C$8="Ja",4,0)+IF('Basisgegevens+Uitleg'!$C$9="Ja",4,0)),C144,"Niet")&amp;(G144&amp;H144&amp;I144&amp;J144&amp;IF('Basisgegevens+Uitleg'!$C$6="Ja",L144&amp;M144&amp;N144&amp;O144,"")&amp;IF('Basisgegevens+Uitleg'!$C$7="Ja",Q144&amp;R144&amp;S144&amp;T144,"")&amp;IF('Basisgegevens+Uitleg'!$C$8="Ja",V144&amp;W144&amp;X144&amp;Y144,"")&amp;IF('Basisgegevens+Uitleg'!$C$9="Ja",AA144&amp;AB144&amp;AC144&amp;AD144,"")),1))=TRUE,"","A")))</f>
        <v>M</v>
      </c>
      <c r="E144" s="110" t="str">
        <f t="shared" si="8"/>
        <v>Dinsdag</v>
      </c>
      <c r="F144" s="138">
        <f>IF(ROW(E144)-5&lt;='Basisgegevens+Uitleg'!$C$2,F143+1,"--")</f>
        <v>45461</v>
      </c>
      <c r="G144" s="86"/>
      <c r="H144" s="82"/>
      <c r="I144" s="82"/>
      <c r="J144" s="87"/>
      <c r="K144" s="9"/>
      <c r="L144" s="86"/>
      <c r="M144" s="82"/>
      <c r="N144" s="82"/>
      <c r="O144" s="87"/>
      <c r="P144" s="9"/>
      <c r="Q144" s="86"/>
      <c r="R144" s="82"/>
      <c r="S144" s="82"/>
      <c r="T144" s="87"/>
      <c r="U144" s="9"/>
      <c r="V144" s="86"/>
      <c r="W144" s="82"/>
      <c r="X144" s="82"/>
      <c r="Y144" s="87"/>
      <c r="Z144" s="9"/>
      <c r="AA144" s="86"/>
      <c r="AB144" s="82"/>
      <c r="AC144" s="82"/>
      <c r="AD144" s="87"/>
      <c r="AE144" s="9"/>
      <c r="AF144" s="108"/>
      <c r="AG144" s="18" t="str">
        <f>IF(ISERROR(VLOOKUP($F144,'Speciale dagen&amp;Activiteiten'!$A$3:$A$100,1,FALSE))=TRUE,"",VLOOKUP($F144,'Speciale dagen&amp;Activiteiten'!$A$3:$B$100,2,FALSE))</f>
        <v/>
      </c>
      <c r="AH144" s="14" t="str">
        <f>IF(ISERROR(VLOOKUP(CONCATENATE(DAY($F144),"-",MONTH($F144)),Verjaardagen!$C$2:$C$101,1,FALSE))=TRUE,"",VLOOKUP(CONCATENATE(DAY($F144),"-",MONTH($F144)),Verjaardagen!$C$2:$E$101,3,FALSE))</f>
        <v/>
      </c>
      <c r="AI144" s="15" t="str">
        <f>IF(ISERROR(VLOOKUP(F144,'School(vakanties)&amp;Activiteiten'!A$4:A$102,1,FALSE)=TRUE),IF(ISERROR(VLOOKUP(F144,'School(vakanties)&amp;Activiteiten'!B$4:B$102,1,FALSE)=TRUE),IF(AJ144&gt;0,AI143,""),VLOOKUP(F144,'School(vakanties)&amp;Activiteiten'!B$4:C$102,2,FALSE)),VLOOKUP(F144,'School(vakanties)&amp;Activiteiten'!A$4:C$102,3,FALSE))</f>
        <v/>
      </c>
      <c r="AJ144" s="16">
        <f>IF(ISERROR(VLOOKUP(F144,'School(vakanties)&amp;Activiteiten'!A$4:A$102,1,FALSE)=TRUE),IF(AND(AJ143&gt;0,AJ143&lt;999),AJ143-1,0),VLOOKUP(F144,'School(vakanties)&amp;Activiteiten'!A$4:D$102,4,FALSE))</f>
        <v>0</v>
      </c>
    </row>
    <row r="145" spans="1:36" x14ac:dyDescent="0.25">
      <c r="A145" s="180" t="str">
        <f t="shared" si="6"/>
        <v>--</v>
      </c>
      <c r="B145" s="110">
        <f t="shared" si="7"/>
        <v>25</v>
      </c>
      <c r="C145" s="179" t="str">
        <f>IF(F145="--","--",IF(ISEVEN(B145)=TRUE,SUBSTITUTE(LEFT(VLOOKUP(E145,'Basisgegevens+Uitleg'!$B$19:$D$25,3,),1),0,"--"),SUBSTITUTE(LEFT(VLOOKUP(E145,'Basisgegevens+Uitleg'!$B$19:$C$25,2,),1),0,"--")))</f>
        <v>M</v>
      </c>
      <c r="D145" s="179" t="str">
        <f>IF(F145="--","--",TRIM(IF(ISERROR(SEARCH("V",IF(IF('Basisgegevens+Uitleg'!$C$5="Ja",LEN(G145&amp;H145&amp;I145&amp;J145),0)+IF('Basisgegevens+Uitleg'!$C$6="Ja",LEN(L145&amp;M145&amp;N145&amp;O145),0)+IF('Basisgegevens+Uitleg'!$C$7="Ja",LEN(Q145&amp;R145&amp;S145&amp;T145),0)+IF('Basisgegevens+Uitleg'!$C$8="Ja",LEN(V145&amp;W145&amp;X145&amp;Y145),0)+IF('Basisgegevens+Uitleg'!$C$9="Ja",LEN(AA145&amp;AB145&amp;AC145&amp;AD145),0)&lt;(4+IF('Basisgegevens+Uitleg'!$C$6="Ja",4,0)+IF('Basisgegevens+Uitleg'!$C$7="Ja",4,0)+IF('Basisgegevens+Uitleg'!$C$8="Ja",4,0)+IF('Basisgegevens+Uitleg'!$C$9="Ja",4,0)),C145,"Niet")&amp;(G145&amp;H145&amp;I145&amp;J145&amp;IF('Basisgegevens+Uitleg'!$C$6="Ja",L145&amp;M145&amp;N145&amp;O145,"")&amp;IF('Basisgegevens+Uitleg'!$C$7="Ja",Q145&amp;R145&amp;S145&amp;T145,"")&amp;IF('Basisgegevens+Uitleg'!$C$8="Ja",V145&amp;W145&amp;X145&amp;Y145,"")&amp;IF('Basisgegevens+Uitleg'!$C$9="Ja",AA145&amp;AB145&amp;AC145&amp;AD145,"")),1))=TRUE,"","V ")&amp;IF(ISERROR(SEARCH("M",IF(IF('Basisgegevens+Uitleg'!$C$5="Ja",LEN(G145&amp;H145&amp;I145&amp;J145),0)+IF('Basisgegevens+Uitleg'!$C$6="Ja",LEN(L145&amp;M145&amp;N145&amp;O145),0)+IF('Basisgegevens+Uitleg'!$C$7="Ja",LEN(Q145&amp;R145&amp;S145&amp;T145),0)+IF('Basisgegevens+Uitleg'!$C$8="Ja",LEN(V145&amp;W145&amp;X145&amp;Y145),0)+IF('Basisgegevens+Uitleg'!$C$9="Ja",LEN(AA145&amp;AB145&amp;AC145&amp;AD145),0)&lt;(4+IF('Basisgegevens+Uitleg'!$C$6="Ja",4,0)+IF('Basisgegevens+Uitleg'!$C$7="Ja",4,0)+IF('Basisgegevens+Uitleg'!$C$8="Ja",4,0)+IF('Basisgegevens+Uitleg'!$C$9="Ja",4,0)),C145,"Niet")&amp;(G145&amp;H145&amp;I145&amp;J145&amp;IF('Basisgegevens+Uitleg'!$C$6="Ja",L145&amp;M145&amp;N145&amp;O145,"")&amp;IF('Basisgegevens+Uitleg'!$C$7="Ja",Q145&amp;R145&amp;S145&amp;T145,"")&amp;IF('Basisgegevens+Uitleg'!$C$8="Ja",V145&amp;W145&amp;X145&amp;Y145,"")&amp;IF('Basisgegevens+Uitleg'!$C$9="Ja",AA145&amp;AB145&amp;AC145&amp;AD145,"")),1))=TRUE,"","M ")&amp;IF(ISERROR(SEARCH("A",IF(IF('Basisgegevens+Uitleg'!$C$5="Ja",LEN(G145&amp;H145&amp;I145&amp;J145),0)+IF('Basisgegevens+Uitleg'!$C$6="Ja",LEN(L145&amp;M145&amp;N145&amp;O145),0)+IF('Basisgegevens+Uitleg'!$C$7="Ja",LEN(Q145&amp;R145&amp;S145&amp;T145),0)+IF('Basisgegevens+Uitleg'!$C$8="Ja",LEN(V145&amp;W145&amp;X145&amp;Y145),0)+IF('Basisgegevens+Uitleg'!$C$9="Ja",LEN(AA145&amp;AB145&amp;AC145&amp;AD145),0)&lt;(4+IF('Basisgegevens+Uitleg'!$C$6="Ja",4,0)+IF('Basisgegevens+Uitleg'!$C$7="Ja",4,0)+IF('Basisgegevens+Uitleg'!$C$8="Ja",4,0)+IF('Basisgegevens+Uitleg'!$C$9="Ja",4,0)),C145,"Niet")&amp;(G145&amp;H145&amp;I145&amp;J145&amp;IF('Basisgegevens+Uitleg'!$C$6="Ja",L145&amp;M145&amp;N145&amp;O145,"")&amp;IF('Basisgegevens+Uitleg'!$C$7="Ja",Q145&amp;R145&amp;S145&amp;T145,"")&amp;IF('Basisgegevens+Uitleg'!$C$8="Ja",V145&amp;W145&amp;X145&amp;Y145,"")&amp;IF('Basisgegevens+Uitleg'!$C$9="Ja",AA145&amp;AB145&amp;AC145&amp;AD145,"")),1))=TRUE,"","A")))</f>
        <v>M</v>
      </c>
      <c r="E145" s="110" t="str">
        <f t="shared" si="8"/>
        <v>Woensdag</v>
      </c>
      <c r="F145" s="138">
        <f>IF(ROW(E145)-5&lt;='Basisgegevens+Uitleg'!$C$2,F144+1,"--")</f>
        <v>45462</v>
      </c>
      <c r="G145" s="86"/>
      <c r="H145" s="82"/>
      <c r="I145" s="82"/>
      <c r="J145" s="87"/>
      <c r="K145" s="9"/>
      <c r="L145" s="86"/>
      <c r="M145" s="82"/>
      <c r="N145" s="82"/>
      <c r="O145" s="87"/>
      <c r="P145" s="9"/>
      <c r="Q145" s="86"/>
      <c r="R145" s="82"/>
      <c r="S145" s="82"/>
      <c r="T145" s="87"/>
      <c r="U145" s="9"/>
      <c r="V145" s="86"/>
      <c r="W145" s="82"/>
      <c r="X145" s="82"/>
      <c r="Y145" s="87"/>
      <c r="Z145" s="9"/>
      <c r="AA145" s="86"/>
      <c r="AB145" s="82"/>
      <c r="AC145" s="82"/>
      <c r="AD145" s="87"/>
      <c r="AE145" s="9"/>
      <c r="AF145" s="108"/>
      <c r="AG145" s="18" t="str">
        <f>IF(ISERROR(VLOOKUP($F145,'Speciale dagen&amp;Activiteiten'!$A$3:$A$100,1,FALSE))=TRUE,"",VLOOKUP($F145,'Speciale dagen&amp;Activiteiten'!$A$3:$B$100,2,FALSE))</f>
        <v/>
      </c>
      <c r="AH145" s="14" t="str">
        <f>IF(ISERROR(VLOOKUP(CONCATENATE(DAY($F145),"-",MONTH($F145)),Verjaardagen!$C$2:$C$101,1,FALSE))=TRUE,"",VLOOKUP(CONCATENATE(DAY($F145),"-",MONTH($F145)),Verjaardagen!$C$2:$E$101,3,FALSE))</f>
        <v/>
      </c>
      <c r="AI145" s="15" t="str">
        <f>IF(ISERROR(VLOOKUP(F145,'School(vakanties)&amp;Activiteiten'!A$4:A$102,1,FALSE)=TRUE),IF(ISERROR(VLOOKUP(F145,'School(vakanties)&amp;Activiteiten'!B$4:B$102,1,FALSE)=TRUE),IF(AJ145&gt;0,AI144,""),VLOOKUP(F145,'School(vakanties)&amp;Activiteiten'!B$4:C$102,2,FALSE)),VLOOKUP(F145,'School(vakanties)&amp;Activiteiten'!A$4:C$102,3,FALSE))</f>
        <v/>
      </c>
      <c r="AJ145" s="16">
        <f>IF(ISERROR(VLOOKUP(F145,'School(vakanties)&amp;Activiteiten'!A$4:A$102,1,FALSE)=TRUE),IF(AND(AJ144&gt;0,AJ144&lt;999),AJ144-1,0),VLOOKUP(F145,'School(vakanties)&amp;Activiteiten'!A$4:D$102,4,FALSE))</f>
        <v>0</v>
      </c>
    </row>
    <row r="146" spans="1:36" x14ac:dyDescent="0.25">
      <c r="A146" s="180" t="str">
        <f t="shared" si="6"/>
        <v>--</v>
      </c>
      <c r="B146" s="110">
        <f t="shared" si="7"/>
        <v>25</v>
      </c>
      <c r="C146" s="179" t="str">
        <f>IF(F146="--","--",IF(ISEVEN(B146)=TRUE,SUBSTITUTE(LEFT(VLOOKUP(E146,'Basisgegevens+Uitleg'!$B$19:$D$25,3,),1),0,"--"),SUBSTITUTE(LEFT(VLOOKUP(E146,'Basisgegevens+Uitleg'!$B$19:$C$25,2,),1),0,"--")))</f>
        <v>M</v>
      </c>
      <c r="D146" s="179" t="str">
        <f>IF(F146="--","--",TRIM(IF(ISERROR(SEARCH("V",IF(IF('Basisgegevens+Uitleg'!$C$5="Ja",LEN(G146&amp;H146&amp;I146&amp;J146),0)+IF('Basisgegevens+Uitleg'!$C$6="Ja",LEN(L146&amp;M146&amp;N146&amp;O146),0)+IF('Basisgegevens+Uitleg'!$C$7="Ja",LEN(Q146&amp;R146&amp;S146&amp;T146),0)+IF('Basisgegevens+Uitleg'!$C$8="Ja",LEN(V146&amp;W146&amp;X146&amp;Y146),0)+IF('Basisgegevens+Uitleg'!$C$9="Ja",LEN(AA146&amp;AB146&amp;AC146&amp;AD146),0)&lt;(4+IF('Basisgegevens+Uitleg'!$C$6="Ja",4,0)+IF('Basisgegevens+Uitleg'!$C$7="Ja",4,0)+IF('Basisgegevens+Uitleg'!$C$8="Ja",4,0)+IF('Basisgegevens+Uitleg'!$C$9="Ja",4,0)),C146,"Niet")&amp;(G146&amp;H146&amp;I146&amp;J146&amp;IF('Basisgegevens+Uitleg'!$C$6="Ja",L146&amp;M146&amp;N146&amp;O146,"")&amp;IF('Basisgegevens+Uitleg'!$C$7="Ja",Q146&amp;R146&amp;S146&amp;T146,"")&amp;IF('Basisgegevens+Uitleg'!$C$8="Ja",V146&amp;W146&amp;X146&amp;Y146,"")&amp;IF('Basisgegevens+Uitleg'!$C$9="Ja",AA146&amp;AB146&amp;AC146&amp;AD146,"")),1))=TRUE,"","V ")&amp;IF(ISERROR(SEARCH("M",IF(IF('Basisgegevens+Uitleg'!$C$5="Ja",LEN(G146&amp;H146&amp;I146&amp;J146),0)+IF('Basisgegevens+Uitleg'!$C$6="Ja",LEN(L146&amp;M146&amp;N146&amp;O146),0)+IF('Basisgegevens+Uitleg'!$C$7="Ja",LEN(Q146&amp;R146&amp;S146&amp;T146),0)+IF('Basisgegevens+Uitleg'!$C$8="Ja",LEN(V146&amp;W146&amp;X146&amp;Y146),0)+IF('Basisgegevens+Uitleg'!$C$9="Ja",LEN(AA146&amp;AB146&amp;AC146&amp;AD146),0)&lt;(4+IF('Basisgegevens+Uitleg'!$C$6="Ja",4,0)+IF('Basisgegevens+Uitleg'!$C$7="Ja",4,0)+IF('Basisgegevens+Uitleg'!$C$8="Ja",4,0)+IF('Basisgegevens+Uitleg'!$C$9="Ja",4,0)),C146,"Niet")&amp;(G146&amp;H146&amp;I146&amp;J146&amp;IF('Basisgegevens+Uitleg'!$C$6="Ja",L146&amp;M146&amp;N146&amp;O146,"")&amp;IF('Basisgegevens+Uitleg'!$C$7="Ja",Q146&amp;R146&amp;S146&amp;T146,"")&amp;IF('Basisgegevens+Uitleg'!$C$8="Ja",V146&amp;W146&amp;X146&amp;Y146,"")&amp;IF('Basisgegevens+Uitleg'!$C$9="Ja",AA146&amp;AB146&amp;AC146&amp;AD146,"")),1))=TRUE,"","M ")&amp;IF(ISERROR(SEARCH("A",IF(IF('Basisgegevens+Uitleg'!$C$5="Ja",LEN(G146&amp;H146&amp;I146&amp;J146),0)+IF('Basisgegevens+Uitleg'!$C$6="Ja",LEN(L146&amp;M146&amp;N146&amp;O146),0)+IF('Basisgegevens+Uitleg'!$C$7="Ja",LEN(Q146&amp;R146&amp;S146&amp;T146),0)+IF('Basisgegevens+Uitleg'!$C$8="Ja",LEN(V146&amp;W146&amp;X146&amp;Y146),0)+IF('Basisgegevens+Uitleg'!$C$9="Ja",LEN(AA146&amp;AB146&amp;AC146&amp;AD146),0)&lt;(4+IF('Basisgegevens+Uitleg'!$C$6="Ja",4,0)+IF('Basisgegevens+Uitleg'!$C$7="Ja",4,0)+IF('Basisgegevens+Uitleg'!$C$8="Ja",4,0)+IF('Basisgegevens+Uitleg'!$C$9="Ja",4,0)),C146,"Niet")&amp;(G146&amp;H146&amp;I146&amp;J146&amp;IF('Basisgegevens+Uitleg'!$C$6="Ja",L146&amp;M146&amp;N146&amp;O146,"")&amp;IF('Basisgegevens+Uitleg'!$C$7="Ja",Q146&amp;R146&amp;S146&amp;T146,"")&amp;IF('Basisgegevens+Uitleg'!$C$8="Ja",V146&amp;W146&amp;X146&amp;Y146,"")&amp;IF('Basisgegevens+Uitleg'!$C$9="Ja",AA146&amp;AB146&amp;AC146&amp;AD146,"")),1))=TRUE,"","A")))</f>
        <v>M</v>
      </c>
      <c r="E146" s="110" t="str">
        <f t="shared" si="8"/>
        <v>Donderdag</v>
      </c>
      <c r="F146" s="138">
        <f>IF(ROW(E146)-5&lt;='Basisgegevens+Uitleg'!$C$2,F145+1,"--")</f>
        <v>45463</v>
      </c>
      <c r="G146" s="86"/>
      <c r="H146" s="82"/>
      <c r="I146" s="82"/>
      <c r="J146" s="87"/>
      <c r="K146" s="9"/>
      <c r="L146" s="86"/>
      <c r="M146" s="82"/>
      <c r="N146" s="82"/>
      <c r="O146" s="87"/>
      <c r="P146" s="9"/>
      <c r="Q146" s="86"/>
      <c r="R146" s="82"/>
      <c r="S146" s="82"/>
      <c r="T146" s="87"/>
      <c r="U146" s="9"/>
      <c r="V146" s="86"/>
      <c r="W146" s="82"/>
      <c r="X146" s="82"/>
      <c r="Y146" s="87"/>
      <c r="Z146" s="9"/>
      <c r="AA146" s="86"/>
      <c r="AB146" s="82"/>
      <c r="AC146" s="82"/>
      <c r="AD146" s="87"/>
      <c r="AE146" s="9"/>
      <c r="AF146" s="108"/>
      <c r="AG146" s="18" t="str">
        <f>IF(ISERROR(VLOOKUP($F146,'Speciale dagen&amp;Activiteiten'!$A$3:$A$100,1,FALSE))=TRUE,"",VLOOKUP($F146,'Speciale dagen&amp;Activiteiten'!$A$3:$B$100,2,FALSE))</f>
        <v/>
      </c>
      <c r="AH146" s="14" t="str">
        <f>IF(ISERROR(VLOOKUP(CONCATENATE(DAY($F146),"-",MONTH($F146)),Verjaardagen!$C$2:$C$101,1,FALSE))=TRUE,"",VLOOKUP(CONCATENATE(DAY($F146),"-",MONTH($F146)),Verjaardagen!$C$2:$E$101,3,FALSE))</f>
        <v/>
      </c>
      <c r="AI146" s="15" t="str">
        <f>IF(ISERROR(VLOOKUP(F146,'School(vakanties)&amp;Activiteiten'!A$4:A$102,1,FALSE)=TRUE),IF(ISERROR(VLOOKUP(F146,'School(vakanties)&amp;Activiteiten'!B$4:B$102,1,FALSE)=TRUE),IF(AJ146&gt;0,AI145,""),VLOOKUP(F146,'School(vakanties)&amp;Activiteiten'!B$4:C$102,2,FALSE)),VLOOKUP(F146,'School(vakanties)&amp;Activiteiten'!A$4:C$102,3,FALSE))</f>
        <v/>
      </c>
      <c r="AJ146" s="16">
        <f>IF(ISERROR(VLOOKUP(F146,'School(vakanties)&amp;Activiteiten'!A$4:A$102,1,FALSE)=TRUE),IF(AND(AJ145&gt;0,AJ145&lt;999),AJ145-1,0),VLOOKUP(F146,'School(vakanties)&amp;Activiteiten'!A$4:D$102,4,FALSE))</f>
        <v>0</v>
      </c>
    </row>
    <row r="147" spans="1:36" x14ac:dyDescent="0.25">
      <c r="A147" s="180" t="str">
        <f t="shared" si="6"/>
        <v>--</v>
      </c>
      <c r="B147" s="110">
        <f t="shared" si="7"/>
        <v>25</v>
      </c>
      <c r="C147" s="179" t="str">
        <f>IF(F147="--","--",IF(ISEVEN(B147)=TRUE,SUBSTITUTE(LEFT(VLOOKUP(E147,'Basisgegevens+Uitleg'!$B$19:$D$25,3,),1),0,"--"),SUBSTITUTE(LEFT(VLOOKUP(E147,'Basisgegevens+Uitleg'!$B$19:$C$25,2,),1),0,"--")))</f>
        <v>M</v>
      </c>
      <c r="D147" s="179" t="str">
        <f>IF(F147="--","--",TRIM(IF(ISERROR(SEARCH("V",IF(IF('Basisgegevens+Uitleg'!$C$5="Ja",LEN(G147&amp;H147&amp;I147&amp;J147),0)+IF('Basisgegevens+Uitleg'!$C$6="Ja",LEN(L147&amp;M147&amp;N147&amp;O147),0)+IF('Basisgegevens+Uitleg'!$C$7="Ja",LEN(Q147&amp;R147&amp;S147&amp;T147),0)+IF('Basisgegevens+Uitleg'!$C$8="Ja",LEN(V147&amp;W147&amp;X147&amp;Y147),0)+IF('Basisgegevens+Uitleg'!$C$9="Ja",LEN(AA147&amp;AB147&amp;AC147&amp;AD147),0)&lt;(4+IF('Basisgegevens+Uitleg'!$C$6="Ja",4,0)+IF('Basisgegevens+Uitleg'!$C$7="Ja",4,0)+IF('Basisgegevens+Uitleg'!$C$8="Ja",4,0)+IF('Basisgegevens+Uitleg'!$C$9="Ja",4,0)),C147,"Niet")&amp;(G147&amp;H147&amp;I147&amp;J147&amp;IF('Basisgegevens+Uitleg'!$C$6="Ja",L147&amp;M147&amp;N147&amp;O147,"")&amp;IF('Basisgegevens+Uitleg'!$C$7="Ja",Q147&amp;R147&amp;S147&amp;T147,"")&amp;IF('Basisgegevens+Uitleg'!$C$8="Ja",V147&amp;W147&amp;X147&amp;Y147,"")&amp;IF('Basisgegevens+Uitleg'!$C$9="Ja",AA147&amp;AB147&amp;AC147&amp;AD147,"")),1))=TRUE,"","V ")&amp;IF(ISERROR(SEARCH("M",IF(IF('Basisgegevens+Uitleg'!$C$5="Ja",LEN(G147&amp;H147&amp;I147&amp;J147),0)+IF('Basisgegevens+Uitleg'!$C$6="Ja",LEN(L147&amp;M147&amp;N147&amp;O147),0)+IF('Basisgegevens+Uitleg'!$C$7="Ja",LEN(Q147&amp;R147&amp;S147&amp;T147),0)+IF('Basisgegevens+Uitleg'!$C$8="Ja",LEN(V147&amp;W147&amp;X147&amp;Y147),0)+IF('Basisgegevens+Uitleg'!$C$9="Ja",LEN(AA147&amp;AB147&amp;AC147&amp;AD147),0)&lt;(4+IF('Basisgegevens+Uitleg'!$C$6="Ja",4,0)+IF('Basisgegevens+Uitleg'!$C$7="Ja",4,0)+IF('Basisgegevens+Uitleg'!$C$8="Ja",4,0)+IF('Basisgegevens+Uitleg'!$C$9="Ja",4,0)),C147,"Niet")&amp;(G147&amp;H147&amp;I147&amp;J147&amp;IF('Basisgegevens+Uitleg'!$C$6="Ja",L147&amp;M147&amp;N147&amp;O147,"")&amp;IF('Basisgegevens+Uitleg'!$C$7="Ja",Q147&amp;R147&amp;S147&amp;T147,"")&amp;IF('Basisgegevens+Uitleg'!$C$8="Ja",V147&amp;W147&amp;X147&amp;Y147,"")&amp;IF('Basisgegevens+Uitleg'!$C$9="Ja",AA147&amp;AB147&amp;AC147&amp;AD147,"")),1))=TRUE,"","M ")&amp;IF(ISERROR(SEARCH("A",IF(IF('Basisgegevens+Uitleg'!$C$5="Ja",LEN(G147&amp;H147&amp;I147&amp;J147),0)+IF('Basisgegevens+Uitleg'!$C$6="Ja",LEN(L147&amp;M147&amp;N147&amp;O147),0)+IF('Basisgegevens+Uitleg'!$C$7="Ja",LEN(Q147&amp;R147&amp;S147&amp;T147),0)+IF('Basisgegevens+Uitleg'!$C$8="Ja",LEN(V147&amp;W147&amp;X147&amp;Y147),0)+IF('Basisgegevens+Uitleg'!$C$9="Ja",LEN(AA147&amp;AB147&amp;AC147&amp;AD147),0)&lt;(4+IF('Basisgegevens+Uitleg'!$C$6="Ja",4,0)+IF('Basisgegevens+Uitleg'!$C$7="Ja",4,0)+IF('Basisgegevens+Uitleg'!$C$8="Ja",4,0)+IF('Basisgegevens+Uitleg'!$C$9="Ja",4,0)),C147,"Niet")&amp;(G147&amp;H147&amp;I147&amp;J147&amp;IF('Basisgegevens+Uitleg'!$C$6="Ja",L147&amp;M147&amp;N147&amp;O147,"")&amp;IF('Basisgegevens+Uitleg'!$C$7="Ja",Q147&amp;R147&amp;S147&amp;T147,"")&amp;IF('Basisgegevens+Uitleg'!$C$8="Ja",V147&amp;W147&amp;X147&amp;Y147,"")&amp;IF('Basisgegevens+Uitleg'!$C$9="Ja",AA147&amp;AB147&amp;AC147&amp;AD147,"")),1))=TRUE,"","A")))</f>
        <v>M</v>
      </c>
      <c r="E147" s="110" t="str">
        <f t="shared" si="8"/>
        <v>Vrijdag</v>
      </c>
      <c r="F147" s="138">
        <f>IF(ROW(E147)-5&lt;='Basisgegevens+Uitleg'!$C$2,F146+1,"--")</f>
        <v>45464</v>
      </c>
      <c r="G147" s="86"/>
      <c r="H147" s="82"/>
      <c r="I147" s="82"/>
      <c r="J147" s="87"/>
      <c r="K147" s="9"/>
      <c r="L147" s="86"/>
      <c r="M147" s="82"/>
      <c r="N147" s="82"/>
      <c r="O147" s="87"/>
      <c r="P147" s="9"/>
      <c r="Q147" s="86"/>
      <c r="R147" s="82"/>
      <c r="S147" s="82"/>
      <c r="T147" s="87"/>
      <c r="U147" s="9"/>
      <c r="V147" s="86"/>
      <c r="W147" s="82"/>
      <c r="X147" s="82"/>
      <c r="Y147" s="87"/>
      <c r="Z147" s="9"/>
      <c r="AA147" s="86"/>
      <c r="AB147" s="82"/>
      <c r="AC147" s="82"/>
      <c r="AD147" s="87"/>
      <c r="AE147" s="9"/>
      <c r="AF147" s="108"/>
      <c r="AG147" s="18" t="str">
        <f>IF(ISERROR(VLOOKUP($F147,'Speciale dagen&amp;Activiteiten'!$A$3:$A$100,1,FALSE))=TRUE,"",VLOOKUP($F147,'Speciale dagen&amp;Activiteiten'!$A$3:$B$100,2,FALSE))</f>
        <v/>
      </c>
      <c r="AH147" s="14" t="str">
        <f>IF(ISERROR(VLOOKUP(CONCATENATE(DAY($F147),"-",MONTH($F147)),Verjaardagen!$C$2:$C$101,1,FALSE))=TRUE,"",VLOOKUP(CONCATENATE(DAY($F147),"-",MONTH($F147)),Verjaardagen!$C$2:$E$101,3,FALSE))</f>
        <v/>
      </c>
      <c r="AI147" s="15" t="str">
        <f>IF(ISERROR(VLOOKUP(F147,'School(vakanties)&amp;Activiteiten'!A$4:A$102,1,FALSE)=TRUE),IF(ISERROR(VLOOKUP(F147,'School(vakanties)&amp;Activiteiten'!B$4:B$102,1,FALSE)=TRUE),IF(AJ147&gt;0,AI146,""),VLOOKUP(F147,'School(vakanties)&amp;Activiteiten'!B$4:C$102,2,FALSE)),VLOOKUP(F147,'School(vakanties)&amp;Activiteiten'!A$4:C$102,3,FALSE))</f>
        <v/>
      </c>
      <c r="AJ147" s="16">
        <f>IF(ISERROR(VLOOKUP(F147,'School(vakanties)&amp;Activiteiten'!A$4:A$102,1,FALSE)=TRUE),IF(AND(AJ146&gt;0,AJ146&lt;999),AJ146-1,0),VLOOKUP(F147,'School(vakanties)&amp;Activiteiten'!A$4:D$102,4,FALSE))</f>
        <v>0</v>
      </c>
    </row>
    <row r="148" spans="1:36" x14ac:dyDescent="0.25">
      <c r="A148" s="180" t="str">
        <f t="shared" si="6"/>
        <v>--</v>
      </c>
      <c r="B148" s="110">
        <f t="shared" si="7"/>
        <v>25</v>
      </c>
      <c r="C148" s="179" t="str">
        <f>IF(F148="--","--",IF(ISEVEN(B148)=TRUE,SUBSTITUTE(LEFT(VLOOKUP(E148,'Basisgegevens+Uitleg'!$B$19:$D$25,3,),1),0,"--"),SUBSTITUTE(LEFT(VLOOKUP(E148,'Basisgegevens+Uitleg'!$B$19:$C$25,2,),1),0,"--")))</f>
        <v>A</v>
      </c>
      <c r="D148" s="179" t="str">
        <f>IF(F148="--","--",TRIM(IF(ISERROR(SEARCH("V",IF(IF('Basisgegevens+Uitleg'!$C$5="Ja",LEN(G148&amp;H148&amp;I148&amp;J148),0)+IF('Basisgegevens+Uitleg'!$C$6="Ja",LEN(L148&amp;M148&amp;N148&amp;O148),0)+IF('Basisgegevens+Uitleg'!$C$7="Ja",LEN(Q148&amp;R148&amp;S148&amp;T148),0)+IF('Basisgegevens+Uitleg'!$C$8="Ja",LEN(V148&amp;W148&amp;X148&amp;Y148),0)+IF('Basisgegevens+Uitleg'!$C$9="Ja",LEN(AA148&amp;AB148&amp;AC148&amp;AD148),0)&lt;(4+IF('Basisgegevens+Uitleg'!$C$6="Ja",4,0)+IF('Basisgegevens+Uitleg'!$C$7="Ja",4,0)+IF('Basisgegevens+Uitleg'!$C$8="Ja",4,0)+IF('Basisgegevens+Uitleg'!$C$9="Ja",4,0)),C148,"Niet")&amp;(G148&amp;H148&amp;I148&amp;J148&amp;IF('Basisgegevens+Uitleg'!$C$6="Ja",L148&amp;M148&amp;N148&amp;O148,"")&amp;IF('Basisgegevens+Uitleg'!$C$7="Ja",Q148&amp;R148&amp;S148&amp;T148,"")&amp;IF('Basisgegevens+Uitleg'!$C$8="Ja",V148&amp;W148&amp;X148&amp;Y148,"")&amp;IF('Basisgegevens+Uitleg'!$C$9="Ja",AA148&amp;AB148&amp;AC148&amp;AD148,"")),1))=TRUE,"","V ")&amp;IF(ISERROR(SEARCH("M",IF(IF('Basisgegevens+Uitleg'!$C$5="Ja",LEN(G148&amp;H148&amp;I148&amp;J148),0)+IF('Basisgegevens+Uitleg'!$C$6="Ja",LEN(L148&amp;M148&amp;N148&amp;O148),0)+IF('Basisgegevens+Uitleg'!$C$7="Ja",LEN(Q148&amp;R148&amp;S148&amp;T148),0)+IF('Basisgegevens+Uitleg'!$C$8="Ja",LEN(V148&amp;W148&amp;X148&amp;Y148),0)+IF('Basisgegevens+Uitleg'!$C$9="Ja",LEN(AA148&amp;AB148&amp;AC148&amp;AD148),0)&lt;(4+IF('Basisgegevens+Uitleg'!$C$6="Ja",4,0)+IF('Basisgegevens+Uitleg'!$C$7="Ja",4,0)+IF('Basisgegevens+Uitleg'!$C$8="Ja",4,0)+IF('Basisgegevens+Uitleg'!$C$9="Ja",4,0)),C148,"Niet")&amp;(G148&amp;H148&amp;I148&amp;J148&amp;IF('Basisgegevens+Uitleg'!$C$6="Ja",L148&amp;M148&amp;N148&amp;O148,"")&amp;IF('Basisgegevens+Uitleg'!$C$7="Ja",Q148&amp;R148&amp;S148&amp;T148,"")&amp;IF('Basisgegevens+Uitleg'!$C$8="Ja",V148&amp;W148&amp;X148&amp;Y148,"")&amp;IF('Basisgegevens+Uitleg'!$C$9="Ja",AA148&amp;AB148&amp;AC148&amp;AD148,"")),1))=TRUE,"","M ")&amp;IF(ISERROR(SEARCH("A",IF(IF('Basisgegevens+Uitleg'!$C$5="Ja",LEN(G148&amp;H148&amp;I148&amp;J148),0)+IF('Basisgegevens+Uitleg'!$C$6="Ja",LEN(L148&amp;M148&amp;N148&amp;O148),0)+IF('Basisgegevens+Uitleg'!$C$7="Ja",LEN(Q148&amp;R148&amp;S148&amp;T148),0)+IF('Basisgegevens+Uitleg'!$C$8="Ja",LEN(V148&amp;W148&amp;X148&amp;Y148),0)+IF('Basisgegevens+Uitleg'!$C$9="Ja",LEN(AA148&amp;AB148&amp;AC148&amp;AD148),0)&lt;(4+IF('Basisgegevens+Uitleg'!$C$6="Ja",4,0)+IF('Basisgegevens+Uitleg'!$C$7="Ja",4,0)+IF('Basisgegevens+Uitleg'!$C$8="Ja",4,0)+IF('Basisgegevens+Uitleg'!$C$9="Ja",4,0)),C148,"Niet")&amp;(G148&amp;H148&amp;I148&amp;J148&amp;IF('Basisgegevens+Uitleg'!$C$6="Ja",L148&amp;M148&amp;N148&amp;O148,"")&amp;IF('Basisgegevens+Uitleg'!$C$7="Ja",Q148&amp;R148&amp;S148&amp;T148,"")&amp;IF('Basisgegevens+Uitleg'!$C$8="Ja",V148&amp;W148&amp;X148&amp;Y148,"")&amp;IF('Basisgegevens+Uitleg'!$C$9="Ja",AA148&amp;AB148&amp;AC148&amp;AD148,"")),1))=TRUE,"","A")))</f>
        <v>A</v>
      </c>
      <c r="E148" s="110" t="str">
        <f t="shared" si="8"/>
        <v>Zaterdag</v>
      </c>
      <c r="F148" s="138">
        <f>IF(ROW(E148)-5&lt;='Basisgegevens+Uitleg'!$C$2,F147+1,"--")</f>
        <v>45465</v>
      </c>
      <c r="G148" s="86"/>
      <c r="H148" s="82"/>
      <c r="I148" s="82"/>
      <c r="J148" s="87"/>
      <c r="K148" s="9"/>
      <c r="L148" s="86"/>
      <c r="M148" s="82"/>
      <c r="N148" s="82"/>
      <c r="O148" s="87"/>
      <c r="P148" s="9"/>
      <c r="Q148" s="86"/>
      <c r="R148" s="82"/>
      <c r="S148" s="82"/>
      <c r="T148" s="87"/>
      <c r="U148" s="9"/>
      <c r="V148" s="86"/>
      <c r="W148" s="82"/>
      <c r="X148" s="82"/>
      <c r="Y148" s="87"/>
      <c r="Z148" s="9"/>
      <c r="AA148" s="86"/>
      <c r="AB148" s="82"/>
      <c r="AC148" s="82"/>
      <c r="AD148" s="87"/>
      <c r="AE148" s="9"/>
      <c r="AF148" s="108"/>
      <c r="AG148" s="18" t="str">
        <f>IF(ISERROR(VLOOKUP($F148,'Speciale dagen&amp;Activiteiten'!$A$3:$A$100,1,FALSE))=TRUE,"",VLOOKUP($F148,'Speciale dagen&amp;Activiteiten'!$A$3:$B$100,2,FALSE))</f>
        <v/>
      </c>
      <c r="AH148" s="14" t="str">
        <f>IF(ISERROR(VLOOKUP(CONCATENATE(DAY($F148),"-",MONTH($F148)),Verjaardagen!$C$2:$C$101,1,FALSE))=TRUE,"",VLOOKUP(CONCATENATE(DAY($F148),"-",MONTH($F148)),Verjaardagen!$C$2:$E$101,3,FALSE))</f>
        <v/>
      </c>
      <c r="AI148" s="15" t="str">
        <f>IF(ISERROR(VLOOKUP(F148,'School(vakanties)&amp;Activiteiten'!A$4:A$102,1,FALSE)=TRUE),IF(ISERROR(VLOOKUP(F148,'School(vakanties)&amp;Activiteiten'!B$4:B$102,1,FALSE)=TRUE),IF(AJ148&gt;0,AI147,""),VLOOKUP(F148,'School(vakanties)&amp;Activiteiten'!B$4:C$102,2,FALSE)),VLOOKUP(F148,'School(vakanties)&amp;Activiteiten'!A$4:C$102,3,FALSE))</f>
        <v/>
      </c>
      <c r="AJ148" s="16">
        <f>IF(ISERROR(VLOOKUP(F148,'School(vakanties)&amp;Activiteiten'!A$4:A$102,1,FALSE)=TRUE),IF(AND(AJ147&gt;0,AJ147&lt;999),AJ147-1,0),VLOOKUP(F148,'School(vakanties)&amp;Activiteiten'!A$4:D$102,4,FALSE))</f>
        <v>0</v>
      </c>
    </row>
    <row r="149" spans="1:36" x14ac:dyDescent="0.25">
      <c r="A149" s="180" t="str">
        <f t="shared" si="6"/>
        <v>--</v>
      </c>
      <c r="B149" s="110">
        <f t="shared" si="7"/>
        <v>25</v>
      </c>
      <c r="C149" s="179" t="str">
        <f>IF(F149="--","--",IF(ISEVEN(B149)=TRUE,SUBSTITUTE(LEFT(VLOOKUP(E149,'Basisgegevens+Uitleg'!$B$19:$D$25,3,),1),0,"--"),SUBSTITUTE(LEFT(VLOOKUP(E149,'Basisgegevens+Uitleg'!$B$19:$C$25,2,),1),0,"--")))</f>
        <v>V</v>
      </c>
      <c r="D149" s="179" t="str">
        <f>IF(F149="--","--",TRIM(IF(ISERROR(SEARCH("V",IF(IF('Basisgegevens+Uitleg'!$C$5="Ja",LEN(G149&amp;H149&amp;I149&amp;J149),0)+IF('Basisgegevens+Uitleg'!$C$6="Ja",LEN(L149&amp;M149&amp;N149&amp;O149),0)+IF('Basisgegevens+Uitleg'!$C$7="Ja",LEN(Q149&amp;R149&amp;S149&amp;T149),0)+IF('Basisgegevens+Uitleg'!$C$8="Ja",LEN(V149&amp;W149&amp;X149&amp;Y149),0)+IF('Basisgegevens+Uitleg'!$C$9="Ja",LEN(AA149&amp;AB149&amp;AC149&amp;AD149),0)&lt;(4+IF('Basisgegevens+Uitleg'!$C$6="Ja",4,0)+IF('Basisgegevens+Uitleg'!$C$7="Ja",4,0)+IF('Basisgegevens+Uitleg'!$C$8="Ja",4,0)+IF('Basisgegevens+Uitleg'!$C$9="Ja",4,0)),C149,"Niet")&amp;(G149&amp;H149&amp;I149&amp;J149&amp;IF('Basisgegevens+Uitleg'!$C$6="Ja",L149&amp;M149&amp;N149&amp;O149,"")&amp;IF('Basisgegevens+Uitleg'!$C$7="Ja",Q149&amp;R149&amp;S149&amp;T149,"")&amp;IF('Basisgegevens+Uitleg'!$C$8="Ja",V149&amp;W149&amp;X149&amp;Y149,"")&amp;IF('Basisgegevens+Uitleg'!$C$9="Ja",AA149&amp;AB149&amp;AC149&amp;AD149,"")),1))=TRUE,"","V ")&amp;IF(ISERROR(SEARCH("M",IF(IF('Basisgegevens+Uitleg'!$C$5="Ja",LEN(G149&amp;H149&amp;I149&amp;J149),0)+IF('Basisgegevens+Uitleg'!$C$6="Ja",LEN(L149&amp;M149&amp;N149&amp;O149),0)+IF('Basisgegevens+Uitleg'!$C$7="Ja",LEN(Q149&amp;R149&amp;S149&amp;T149),0)+IF('Basisgegevens+Uitleg'!$C$8="Ja",LEN(V149&amp;W149&amp;X149&amp;Y149),0)+IF('Basisgegevens+Uitleg'!$C$9="Ja",LEN(AA149&amp;AB149&amp;AC149&amp;AD149),0)&lt;(4+IF('Basisgegevens+Uitleg'!$C$6="Ja",4,0)+IF('Basisgegevens+Uitleg'!$C$7="Ja",4,0)+IF('Basisgegevens+Uitleg'!$C$8="Ja",4,0)+IF('Basisgegevens+Uitleg'!$C$9="Ja",4,0)),C149,"Niet")&amp;(G149&amp;H149&amp;I149&amp;J149&amp;IF('Basisgegevens+Uitleg'!$C$6="Ja",L149&amp;M149&amp;N149&amp;O149,"")&amp;IF('Basisgegevens+Uitleg'!$C$7="Ja",Q149&amp;R149&amp;S149&amp;T149,"")&amp;IF('Basisgegevens+Uitleg'!$C$8="Ja",V149&amp;W149&amp;X149&amp;Y149,"")&amp;IF('Basisgegevens+Uitleg'!$C$9="Ja",AA149&amp;AB149&amp;AC149&amp;AD149,"")),1))=TRUE,"","M ")&amp;IF(ISERROR(SEARCH("A",IF(IF('Basisgegevens+Uitleg'!$C$5="Ja",LEN(G149&amp;H149&amp;I149&amp;J149),0)+IF('Basisgegevens+Uitleg'!$C$6="Ja",LEN(L149&amp;M149&amp;N149&amp;O149),0)+IF('Basisgegevens+Uitleg'!$C$7="Ja",LEN(Q149&amp;R149&amp;S149&amp;T149),0)+IF('Basisgegevens+Uitleg'!$C$8="Ja",LEN(V149&amp;W149&amp;X149&amp;Y149),0)+IF('Basisgegevens+Uitleg'!$C$9="Ja",LEN(AA149&amp;AB149&amp;AC149&amp;AD149),0)&lt;(4+IF('Basisgegevens+Uitleg'!$C$6="Ja",4,0)+IF('Basisgegevens+Uitleg'!$C$7="Ja",4,0)+IF('Basisgegevens+Uitleg'!$C$8="Ja",4,0)+IF('Basisgegevens+Uitleg'!$C$9="Ja",4,0)),C149,"Niet")&amp;(G149&amp;H149&amp;I149&amp;J149&amp;IF('Basisgegevens+Uitleg'!$C$6="Ja",L149&amp;M149&amp;N149&amp;O149,"")&amp;IF('Basisgegevens+Uitleg'!$C$7="Ja",Q149&amp;R149&amp;S149&amp;T149,"")&amp;IF('Basisgegevens+Uitleg'!$C$8="Ja",V149&amp;W149&amp;X149&amp;Y149,"")&amp;IF('Basisgegevens+Uitleg'!$C$9="Ja",AA149&amp;AB149&amp;AC149&amp;AD149,"")),1))=TRUE,"","A")))</f>
        <v>V</v>
      </c>
      <c r="E149" s="110" t="str">
        <f t="shared" si="8"/>
        <v>Zondag</v>
      </c>
      <c r="F149" s="138">
        <f>IF(ROW(E149)-5&lt;='Basisgegevens+Uitleg'!$C$2,F148+1,"--")</f>
        <v>45466</v>
      </c>
      <c r="G149" s="86"/>
      <c r="H149" s="82"/>
      <c r="I149" s="82"/>
      <c r="J149" s="87"/>
      <c r="K149" s="9"/>
      <c r="L149" s="86"/>
      <c r="M149" s="82"/>
      <c r="N149" s="82"/>
      <c r="O149" s="87"/>
      <c r="P149" s="9"/>
      <c r="Q149" s="86"/>
      <c r="R149" s="82"/>
      <c r="S149" s="82"/>
      <c r="T149" s="87"/>
      <c r="U149" s="9"/>
      <c r="V149" s="86"/>
      <c r="W149" s="82"/>
      <c r="X149" s="82"/>
      <c r="Y149" s="87"/>
      <c r="Z149" s="9"/>
      <c r="AA149" s="86"/>
      <c r="AB149" s="82"/>
      <c r="AC149" s="82"/>
      <c r="AD149" s="87"/>
      <c r="AE149" s="9"/>
      <c r="AF149" s="108"/>
      <c r="AG149" s="18" t="str">
        <f>IF(ISERROR(VLOOKUP($F149,'Speciale dagen&amp;Activiteiten'!$A$3:$A$100,1,FALSE))=TRUE,"",VLOOKUP($F149,'Speciale dagen&amp;Activiteiten'!$A$3:$B$100,2,FALSE))</f>
        <v/>
      </c>
      <c r="AH149" s="14" t="str">
        <f>IF(ISERROR(VLOOKUP(CONCATENATE(DAY($F149),"-",MONTH($F149)),Verjaardagen!$C$2:$C$101,1,FALSE))=TRUE,"",VLOOKUP(CONCATENATE(DAY($F149),"-",MONTH($F149)),Verjaardagen!$C$2:$E$101,3,FALSE))</f>
        <v/>
      </c>
      <c r="AI149" s="15" t="str">
        <f>IF(ISERROR(VLOOKUP(F149,'School(vakanties)&amp;Activiteiten'!A$4:A$102,1,FALSE)=TRUE),IF(ISERROR(VLOOKUP(F149,'School(vakanties)&amp;Activiteiten'!B$4:B$102,1,FALSE)=TRUE),IF(AJ149&gt;0,AI148,""),VLOOKUP(F149,'School(vakanties)&amp;Activiteiten'!B$4:C$102,2,FALSE)),VLOOKUP(F149,'School(vakanties)&amp;Activiteiten'!A$4:C$102,3,FALSE))</f>
        <v/>
      </c>
      <c r="AJ149" s="16">
        <f>IF(ISERROR(VLOOKUP(F149,'School(vakanties)&amp;Activiteiten'!A$4:A$102,1,FALSE)=TRUE),IF(AND(AJ148&gt;0,AJ148&lt;999),AJ148-1,0),VLOOKUP(F149,'School(vakanties)&amp;Activiteiten'!A$4:D$102,4,FALSE))</f>
        <v>0</v>
      </c>
    </row>
    <row r="150" spans="1:36" x14ac:dyDescent="0.25">
      <c r="A150" s="180" t="str">
        <f t="shared" si="6"/>
        <v>--</v>
      </c>
      <c r="B150" s="110">
        <f t="shared" si="7"/>
        <v>26</v>
      </c>
      <c r="C150" s="179" t="str">
        <f>IF(F150="--","--",IF(ISEVEN(B150)=TRUE,SUBSTITUTE(LEFT(VLOOKUP(E150,'Basisgegevens+Uitleg'!$B$19:$D$25,3,),1),0,"--"),SUBSTITUTE(LEFT(VLOOKUP(E150,'Basisgegevens+Uitleg'!$B$19:$C$25,2,),1),0,"--")))</f>
        <v>M</v>
      </c>
      <c r="D150" s="179" t="str">
        <f>IF(F150="--","--",TRIM(IF(ISERROR(SEARCH("V",IF(IF('Basisgegevens+Uitleg'!$C$5="Ja",LEN(G150&amp;H150&amp;I150&amp;J150),0)+IF('Basisgegevens+Uitleg'!$C$6="Ja",LEN(L150&amp;M150&amp;N150&amp;O150),0)+IF('Basisgegevens+Uitleg'!$C$7="Ja",LEN(Q150&amp;R150&amp;S150&amp;T150),0)+IF('Basisgegevens+Uitleg'!$C$8="Ja",LEN(V150&amp;W150&amp;X150&amp;Y150),0)+IF('Basisgegevens+Uitleg'!$C$9="Ja",LEN(AA150&amp;AB150&amp;AC150&amp;AD150),0)&lt;(4+IF('Basisgegevens+Uitleg'!$C$6="Ja",4,0)+IF('Basisgegevens+Uitleg'!$C$7="Ja",4,0)+IF('Basisgegevens+Uitleg'!$C$8="Ja",4,0)+IF('Basisgegevens+Uitleg'!$C$9="Ja",4,0)),C150,"Niet")&amp;(G150&amp;H150&amp;I150&amp;J150&amp;IF('Basisgegevens+Uitleg'!$C$6="Ja",L150&amp;M150&amp;N150&amp;O150,"")&amp;IF('Basisgegevens+Uitleg'!$C$7="Ja",Q150&amp;R150&amp;S150&amp;T150,"")&amp;IF('Basisgegevens+Uitleg'!$C$8="Ja",V150&amp;W150&amp;X150&amp;Y150,"")&amp;IF('Basisgegevens+Uitleg'!$C$9="Ja",AA150&amp;AB150&amp;AC150&amp;AD150,"")),1))=TRUE,"","V ")&amp;IF(ISERROR(SEARCH("M",IF(IF('Basisgegevens+Uitleg'!$C$5="Ja",LEN(G150&amp;H150&amp;I150&amp;J150),0)+IF('Basisgegevens+Uitleg'!$C$6="Ja",LEN(L150&amp;M150&amp;N150&amp;O150),0)+IF('Basisgegevens+Uitleg'!$C$7="Ja",LEN(Q150&amp;R150&amp;S150&amp;T150),0)+IF('Basisgegevens+Uitleg'!$C$8="Ja",LEN(V150&amp;W150&amp;X150&amp;Y150),0)+IF('Basisgegevens+Uitleg'!$C$9="Ja",LEN(AA150&amp;AB150&amp;AC150&amp;AD150),0)&lt;(4+IF('Basisgegevens+Uitleg'!$C$6="Ja",4,0)+IF('Basisgegevens+Uitleg'!$C$7="Ja",4,0)+IF('Basisgegevens+Uitleg'!$C$8="Ja",4,0)+IF('Basisgegevens+Uitleg'!$C$9="Ja",4,0)),C150,"Niet")&amp;(G150&amp;H150&amp;I150&amp;J150&amp;IF('Basisgegevens+Uitleg'!$C$6="Ja",L150&amp;M150&amp;N150&amp;O150,"")&amp;IF('Basisgegevens+Uitleg'!$C$7="Ja",Q150&amp;R150&amp;S150&amp;T150,"")&amp;IF('Basisgegevens+Uitleg'!$C$8="Ja",V150&amp;W150&amp;X150&amp;Y150,"")&amp;IF('Basisgegevens+Uitleg'!$C$9="Ja",AA150&amp;AB150&amp;AC150&amp;AD150,"")),1))=TRUE,"","M ")&amp;IF(ISERROR(SEARCH("A",IF(IF('Basisgegevens+Uitleg'!$C$5="Ja",LEN(G150&amp;H150&amp;I150&amp;J150),0)+IF('Basisgegevens+Uitleg'!$C$6="Ja",LEN(L150&amp;M150&amp;N150&amp;O150),0)+IF('Basisgegevens+Uitleg'!$C$7="Ja",LEN(Q150&amp;R150&amp;S150&amp;T150),0)+IF('Basisgegevens+Uitleg'!$C$8="Ja",LEN(V150&amp;W150&amp;X150&amp;Y150),0)+IF('Basisgegevens+Uitleg'!$C$9="Ja",LEN(AA150&amp;AB150&amp;AC150&amp;AD150),0)&lt;(4+IF('Basisgegevens+Uitleg'!$C$6="Ja",4,0)+IF('Basisgegevens+Uitleg'!$C$7="Ja",4,0)+IF('Basisgegevens+Uitleg'!$C$8="Ja",4,0)+IF('Basisgegevens+Uitleg'!$C$9="Ja",4,0)),C150,"Niet")&amp;(G150&amp;H150&amp;I150&amp;J150&amp;IF('Basisgegevens+Uitleg'!$C$6="Ja",L150&amp;M150&amp;N150&amp;O150,"")&amp;IF('Basisgegevens+Uitleg'!$C$7="Ja",Q150&amp;R150&amp;S150&amp;T150,"")&amp;IF('Basisgegevens+Uitleg'!$C$8="Ja",V150&amp;W150&amp;X150&amp;Y150,"")&amp;IF('Basisgegevens+Uitleg'!$C$9="Ja",AA150&amp;AB150&amp;AC150&amp;AD150,"")),1))=TRUE,"","A")))</f>
        <v>M</v>
      </c>
      <c r="E150" s="110" t="str">
        <f t="shared" si="8"/>
        <v>Maandag</v>
      </c>
      <c r="F150" s="138">
        <f>IF(ROW(E150)-5&lt;='Basisgegevens+Uitleg'!$C$2,F149+1,"--")</f>
        <v>45467</v>
      </c>
      <c r="G150" s="86"/>
      <c r="H150" s="82"/>
      <c r="I150" s="82"/>
      <c r="J150" s="87"/>
      <c r="K150" s="9"/>
      <c r="L150" s="86"/>
      <c r="M150" s="82"/>
      <c r="N150" s="82"/>
      <c r="O150" s="87"/>
      <c r="P150" s="9"/>
      <c r="Q150" s="86"/>
      <c r="R150" s="82"/>
      <c r="S150" s="82"/>
      <c r="T150" s="87"/>
      <c r="U150" s="9"/>
      <c r="V150" s="86"/>
      <c r="W150" s="82"/>
      <c r="X150" s="82"/>
      <c r="Y150" s="87"/>
      <c r="Z150" s="9"/>
      <c r="AA150" s="86"/>
      <c r="AB150" s="82"/>
      <c r="AC150" s="82"/>
      <c r="AD150" s="87"/>
      <c r="AE150" s="9"/>
      <c r="AF150" s="108"/>
      <c r="AG150" s="18" t="str">
        <f>IF(ISERROR(VLOOKUP($F150,'Speciale dagen&amp;Activiteiten'!$A$3:$A$100,1,FALSE))=TRUE,"",VLOOKUP($F150,'Speciale dagen&amp;Activiteiten'!$A$3:$B$100,2,FALSE))</f>
        <v/>
      </c>
      <c r="AH150" s="14" t="str">
        <f>IF(ISERROR(VLOOKUP(CONCATENATE(DAY($F150),"-",MONTH($F150)),Verjaardagen!$C$2:$C$101,1,FALSE))=TRUE,"",VLOOKUP(CONCATENATE(DAY($F150),"-",MONTH($F150)),Verjaardagen!$C$2:$E$101,3,FALSE))</f>
        <v/>
      </c>
      <c r="AI150" s="15" t="str">
        <f>IF(ISERROR(VLOOKUP(F150,'School(vakanties)&amp;Activiteiten'!A$4:A$102,1,FALSE)=TRUE),IF(ISERROR(VLOOKUP(F150,'School(vakanties)&amp;Activiteiten'!B$4:B$102,1,FALSE)=TRUE),IF(AJ150&gt;0,AI149,""),VLOOKUP(F150,'School(vakanties)&amp;Activiteiten'!B$4:C$102,2,FALSE)),VLOOKUP(F150,'School(vakanties)&amp;Activiteiten'!A$4:C$102,3,FALSE))</f>
        <v/>
      </c>
      <c r="AJ150" s="16">
        <f>IF(ISERROR(VLOOKUP(F150,'School(vakanties)&amp;Activiteiten'!A$4:A$102,1,FALSE)=TRUE),IF(AND(AJ149&gt;0,AJ149&lt;999),AJ149-1,0),VLOOKUP(F150,'School(vakanties)&amp;Activiteiten'!A$4:D$102,4,FALSE))</f>
        <v>0</v>
      </c>
    </row>
    <row r="151" spans="1:36" x14ac:dyDescent="0.25">
      <c r="A151" s="180" t="str">
        <f t="shared" si="6"/>
        <v>--</v>
      </c>
      <c r="B151" s="110">
        <f t="shared" si="7"/>
        <v>26</v>
      </c>
      <c r="C151" s="179" t="str">
        <f>IF(F151="--","--",IF(ISEVEN(B151)=TRUE,SUBSTITUTE(LEFT(VLOOKUP(E151,'Basisgegevens+Uitleg'!$B$19:$D$25,3,),1),0,"--"),SUBSTITUTE(LEFT(VLOOKUP(E151,'Basisgegevens+Uitleg'!$B$19:$C$25,2,),1),0,"--")))</f>
        <v>V</v>
      </c>
      <c r="D151" s="179" t="str">
        <f>IF(F151="--","--",TRIM(IF(ISERROR(SEARCH("V",IF(IF('Basisgegevens+Uitleg'!$C$5="Ja",LEN(G151&amp;H151&amp;I151&amp;J151),0)+IF('Basisgegevens+Uitleg'!$C$6="Ja",LEN(L151&amp;M151&amp;N151&amp;O151),0)+IF('Basisgegevens+Uitleg'!$C$7="Ja",LEN(Q151&amp;R151&amp;S151&amp;T151),0)+IF('Basisgegevens+Uitleg'!$C$8="Ja",LEN(V151&amp;W151&amp;X151&amp;Y151),0)+IF('Basisgegevens+Uitleg'!$C$9="Ja",LEN(AA151&amp;AB151&amp;AC151&amp;AD151),0)&lt;(4+IF('Basisgegevens+Uitleg'!$C$6="Ja",4,0)+IF('Basisgegevens+Uitleg'!$C$7="Ja",4,0)+IF('Basisgegevens+Uitleg'!$C$8="Ja",4,0)+IF('Basisgegevens+Uitleg'!$C$9="Ja",4,0)),C151,"Niet")&amp;(G151&amp;H151&amp;I151&amp;J151&amp;IF('Basisgegevens+Uitleg'!$C$6="Ja",L151&amp;M151&amp;N151&amp;O151,"")&amp;IF('Basisgegevens+Uitleg'!$C$7="Ja",Q151&amp;R151&amp;S151&amp;T151,"")&amp;IF('Basisgegevens+Uitleg'!$C$8="Ja",V151&amp;W151&amp;X151&amp;Y151,"")&amp;IF('Basisgegevens+Uitleg'!$C$9="Ja",AA151&amp;AB151&amp;AC151&amp;AD151,"")),1))=TRUE,"","V ")&amp;IF(ISERROR(SEARCH("M",IF(IF('Basisgegevens+Uitleg'!$C$5="Ja",LEN(G151&amp;H151&amp;I151&amp;J151),0)+IF('Basisgegevens+Uitleg'!$C$6="Ja",LEN(L151&amp;M151&amp;N151&amp;O151),0)+IF('Basisgegevens+Uitleg'!$C$7="Ja",LEN(Q151&amp;R151&amp;S151&amp;T151),0)+IF('Basisgegevens+Uitleg'!$C$8="Ja",LEN(V151&amp;W151&amp;X151&amp;Y151),0)+IF('Basisgegevens+Uitleg'!$C$9="Ja",LEN(AA151&amp;AB151&amp;AC151&amp;AD151),0)&lt;(4+IF('Basisgegevens+Uitleg'!$C$6="Ja",4,0)+IF('Basisgegevens+Uitleg'!$C$7="Ja",4,0)+IF('Basisgegevens+Uitleg'!$C$8="Ja",4,0)+IF('Basisgegevens+Uitleg'!$C$9="Ja",4,0)),C151,"Niet")&amp;(G151&amp;H151&amp;I151&amp;J151&amp;IF('Basisgegevens+Uitleg'!$C$6="Ja",L151&amp;M151&amp;N151&amp;O151,"")&amp;IF('Basisgegevens+Uitleg'!$C$7="Ja",Q151&amp;R151&amp;S151&amp;T151,"")&amp;IF('Basisgegevens+Uitleg'!$C$8="Ja",V151&amp;W151&amp;X151&amp;Y151,"")&amp;IF('Basisgegevens+Uitleg'!$C$9="Ja",AA151&amp;AB151&amp;AC151&amp;AD151,"")),1))=TRUE,"","M ")&amp;IF(ISERROR(SEARCH("A",IF(IF('Basisgegevens+Uitleg'!$C$5="Ja",LEN(G151&amp;H151&amp;I151&amp;J151),0)+IF('Basisgegevens+Uitleg'!$C$6="Ja",LEN(L151&amp;M151&amp;N151&amp;O151),0)+IF('Basisgegevens+Uitleg'!$C$7="Ja",LEN(Q151&amp;R151&amp;S151&amp;T151),0)+IF('Basisgegevens+Uitleg'!$C$8="Ja",LEN(V151&amp;W151&amp;X151&amp;Y151),0)+IF('Basisgegevens+Uitleg'!$C$9="Ja",LEN(AA151&amp;AB151&amp;AC151&amp;AD151),0)&lt;(4+IF('Basisgegevens+Uitleg'!$C$6="Ja",4,0)+IF('Basisgegevens+Uitleg'!$C$7="Ja",4,0)+IF('Basisgegevens+Uitleg'!$C$8="Ja",4,0)+IF('Basisgegevens+Uitleg'!$C$9="Ja",4,0)),C151,"Niet")&amp;(G151&amp;H151&amp;I151&amp;J151&amp;IF('Basisgegevens+Uitleg'!$C$6="Ja",L151&amp;M151&amp;N151&amp;O151,"")&amp;IF('Basisgegevens+Uitleg'!$C$7="Ja",Q151&amp;R151&amp;S151&amp;T151,"")&amp;IF('Basisgegevens+Uitleg'!$C$8="Ja",V151&amp;W151&amp;X151&amp;Y151,"")&amp;IF('Basisgegevens+Uitleg'!$C$9="Ja",AA151&amp;AB151&amp;AC151&amp;AD151,"")),1))=TRUE,"","A")))</f>
        <v>V</v>
      </c>
      <c r="E151" s="110" t="str">
        <f t="shared" si="8"/>
        <v>Dinsdag</v>
      </c>
      <c r="F151" s="138">
        <f>IF(ROW(E151)-5&lt;='Basisgegevens+Uitleg'!$C$2,F150+1,"--")</f>
        <v>45468</v>
      </c>
      <c r="G151" s="86"/>
      <c r="H151" s="82"/>
      <c r="I151" s="82"/>
      <c r="J151" s="87"/>
      <c r="K151" s="9"/>
      <c r="L151" s="86"/>
      <c r="M151" s="82"/>
      <c r="N151" s="82"/>
      <c r="O151" s="87"/>
      <c r="P151" s="9"/>
      <c r="Q151" s="86"/>
      <c r="R151" s="82"/>
      <c r="S151" s="82"/>
      <c r="T151" s="87"/>
      <c r="U151" s="9"/>
      <c r="V151" s="86"/>
      <c r="W151" s="82"/>
      <c r="X151" s="82"/>
      <c r="Y151" s="87"/>
      <c r="Z151" s="9"/>
      <c r="AA151" s="86"/>
      <c r="AB151" s="82"/>
      <c r="AC151" s="82"/>
      <c r="AD151" s="87"/>
      <c r="AE151" s="9"/>
      <c r="AF151" s="108"/>
      <c r="AG151" s="18" t="str">
        <f>IF(ISERROR(VLOOKUP($F151,'Speciale dagen&amp;Activiteiten'!$A$3:$A$100,1,FALSE))=TRUE,"",VLOOKUP($F151,'Speciale dagen&amp;Activiteiten'!$A$3:$B$100,2,FALSE))</f>
        <v/>
      </c>
      <c r="AH151" s="14" t="str">
        <f>IF(ISERROR(VLOOKUP(CONCATENATE(DAY($F151),"-",MONTH($F151)),Verjaardagen!$C$2:$C$101,1,FALSE))=TRUE,"",VLOOKUP(CONCATENATE(DAY($F151),"-",MONTH($F151)),Verjaardagen!$C$2:$E$101,3,FALSE))</f>
        <v/>
      </c>
      <c r="AI151" s="15" t="str">
        <f>IF(ISERROR(VLOOKUP(F151,'School(vakanties)&amp;Activiteiten'!A$4:A$102,1,FALSE)=TRUE),IF(ISERROR(VLOOKUP(F151,'School(vakanties)&amp;Activiteiten'!B$4:B$102,1,FALSE)=TRUE),IF(AJ151&gt;0,AI150,""),VLOOKUP(F151,'School(vakanties)&amp;Activiteiten'!B$4:C$102,2,FALSE)),VLOOKUP(F151,'School(vakanties)&amp;Activiteiten'!A$4:C$102,3,FALSE))</f>
        <v/>
      </c>
      <c r="AJ151" s="16">
        <f>IF(ISERROR(VLOOKUP(F151,'School(vakanties)&amp;Activiteiten'!A$4:A$102,1,FALSE)=TRUE),IF(AND(AJ150&gt;0,AJ150&lt;999),AJ150-1,0),VLOOKUP(F151,'School(vakanties)&amp;Activiteiten'!A$4:D$102,4,FALSE))</f>
        <v>0</v>
      </c>
    </row>
    <row r="152" spans="1:36" x14ac:dyDescent="0.25">
      <c r="A152" s="180" t="str">
        <f t="shared" si="6"/>
        <v>--</v>
      </c>
      <c r="B152" s="110">
        <f t="shared" si="7"/>
        <v>26</v>
      </c>
      <c r="C152" s="179" t="str">
        <f>IF(F152="--","--",IF(ISEVEN(B152)=TRUE,SUBSTITUTE(LEFT(VLOOKUP(E152,'Basisgegevens+Uitleg'!$B$19:$D$25,3,),1),0,"--"),SUBSTITUTE(LEFT(VLOOKUP(E152,'Basisgegevens+Uitleg'!$B$19:$C$25,2,),1),0,"--")))</f>
        <v>V</v>
      </c>
      <c r="D152" s="179" t="str">
        <f>IF(F152="--","--",TRIM(IF(ISERROR(SEARCH("V",IF(IF('Basisgegevens+Uitleg'!$C$5="Ja",LEN(G152&amp;H152&amp;I152&amp;J152),0)+IF('Basisgegevens+Uitleg'!$C$6="Ja",LEN(L152&amp;M152&amp;N152&amp;O152),0)+IF('Basisgegevens+Uitleg'!$C$7="Ja",LEN(Q152&amp;R152&amp;S152&amp;T152),0)+IF('Basisgegevens+Uitleg'!$C$8="Ja",LEN(V152&amp;W152&amp;X152&amp;Y152),0)+IF('Basisgegevens+Uitleg'!$C$9="Ja",LEN(AA152&amp;AB152&amp;AC152&amp;AD152),0)&lt;(4+IF('Basisgegevens+Uitleg'!$C$6="Ja",4,0)+IF('Basisgegevens+Uitleg'!$C$7="Ja",4,0)+IF('Basisgegevens+Uitleg'!$C$8="Ja",4,0)+IF('Basisgegevens+Uitleg'!$C$9="Ja",4,0)),C152,"Niet")&amp;(G152&amp;H152&amp;I152&amp;J152&amp;IF('Basisgegevens+Uitleg'!$C$6="Ja",L152&amp;M152&amp;N152&amp;O152,"")&amp;IF('Basisgegevens+Uitleg'!$C$7="Ja",Q152&amp;R152&amp;S152&amp;T152,"")&amp;IF('Basisgegevens+Uitleg'!$C$8="Ja",V152&amp;W152&amp;X152&amp;Y152,"")&amp;IF('Basisgegevens+Uitleg'!$C$9="Ja",AA152&amp;AB152&amp;AC152&amp;AD152,"")),1))=TRUE,"","V ")&amp;IF(ISERROR(SEARCH("M",IF(IF('Basisgegevens+Uitleg'!$C$5="Ja",LEN(G152&amp;H152&amp;I152&amp;J152),0)+IF('Basisgegevens+Uitleg'!$C$6="Ja",LEN(L152&amp;M152&amp;N152&amp;O152),0)+IF('Basisgegevens+Uitleg'!$C$7="Ja",LEN(Q152&amp;R152&amp;S152&amp;T152),0)+IF('Basisgegevens+Uitleg'!$C$8="Ja",LEN(V152&amp;W152&amp;X152&amp;Y152),0)+IF('Basisgegevens+Uitleg'!$C$9="Ja",LEN(AA152&amp;AB152&amp;AC152&amp;AD152),0)&lt;(4+IF('Basisgegevens+Uitleg'!$C$6="Ja",4,0)+IF('Basisgegevens+Uitleg'!$C$7="Ja",4,0)+IF('Basisgegevens+Uitleg'!$C$8="Ja",4,0)+IF('Basisgegevens+Uitleg'!$C$9="Ja",4,0)),C152,"Niet")&amp;(G152&amp;H152&amp;I152&amp;J152&amp;IF('Basisgegevens+Uitleg'!$C$6="Ja",L152&amp;M152&amp;N152&amp;O152,"")&amp;IF('Basisgegevens+Uitleg'!$C$7="Ja",Q152&amp;R152&amp;S152&amp;T152,"")&amp;IF('Basisgegevens+Uitleg'!$C$8="Ja",V152&amp;W152&amp;X152&amp;Y152,"")&amp;IF('Basisgegevens+Uitleg'!$C$9="Ja",AA152&amp;AB152&amp;AC152&amp;AD152,"")),1))=TRUE,"","M ")&amp;IF(ISERROR(SEARCH("A",IF(IF('Basisgegevens+Uitleg'!$C$5="Ja",LEN(G152&amp;H152&amp;I152&amp;J152),0)+IF('Basisgegevens+Uitleg'!$C$6="Ja",LEN(L152&amp;M152&amp;N152&amp;O152),0)+IF('Basisgegevens+Uitleg'!$C$7="Ja",LEN(Q152&amp;R152&amp;S152&amp;T152),0)+IF('Basisgegevens+Uitleg'!$C$8="Ja",LEN(V152&amp;W152&amp;X152&amp;Y152),0)+IF('Basisgegevens+Uitleg'!$C$9="Ja",LEN(AA152&amp;AB152&amp;AC152&amp;AD152),0)&lt;(4+IF('Basisgegevens+Uitleg'!$C$6="Ja",4,0)+IF('Basisgegevens+Uitleg'!$C$7="Ja",4,0)+IF('Basisgegevens+Uitleg'!$C$8="Ja",4,0)+IF('Basisgegevens+Uitleg'!$C$9="Ja",4,0)),C152,"Niet")&amp;(G152&amp;H152&amp;I152&amp;J152&amp;IF('Basisgegevens+Uitleg'!$C$6="Ja",L152&amp;M152&amp;N152&amp;O152,"")&amp;IF('Basisgegevens+Uitleg'!$C$7="Ja",Q152&amp;R152&amp;S152&amp;T152,"")&amp;IF('Basisgegevens+Uitleg'!$C$8="Ja",V152&amp;W152&amp;X152&amp;Y152,"")&amp;IF('Basisgegevens+Uitleg'!$C$9="Ja",AA152&amp;AB152&amp;AC152&amp;AD152,"")),1))=TRUE,"","A")))</f>
        <v>V</v>
      </c>
      <c r="E152" s="110" t="str">
        <f t="shared" si="8"/>
        <v>Woensdag</v>
      </c>
      <c r="F152" s="138">
        <f>IF(ROW(E152)-5&lt;='Basisgegevens+Uitleg'!$C$2,F151+1,"--")</f>
        <v>45469</v>
      </c>
      <c r="G152" s="86"/>
      <c r="H152" s="82"/>
      <c r="I152" s="82"/>
      <c r="J152" s="87"/>
      <c r="K152" s="9"/>
      <c r="L152" s="86"/>
      <c r="M152" s="82"/>
      <c r="N152" s="82"/>
      <c r="O152" s="87"/>
      <c r="P152" s="9"/>
      <c r="Q152" s="86"/>
      <c r="R152" s="82"/>
      <c r="S152" s="82"/>
      <c r="T152" s="87"/>
      <c r="U152" s="9"/>
      <c r="V152" s="86"/>
      <c r="W152" s="82"/>
      <c r="X152" s="82"/>
      <c r="Y152" s="87"/>
      <c r="Z152" s="9"/>
      <c r="AA152" s="86"/>
      <c r="AB152" s="82"/>
      <c r="AC152" s="82"/>
      <c r="AD152" s="87"/>
      <c r="AE152" s="9"/>
      <c r="AF152" s="108"/>
      <c r="AG152" s="18" t="str">
        <f>IF(ISERROR(VLOOKUP($F152,'Speciale dagen&amp;Activiteiten'!$A$3:$A$100,1,FALSE))=TRUE,"",VLOOKUP($F152,'Speciale dagen&amp;Activiteiten'!$A$3:$B$100,2,FALSE))</f>
        <v/>
      </c>
      <c r="AH152" s="14" t="str">
        <f>IF(ISERROR(VLOOKUP(CONCATENATE(DAY($F152),"-",MONTH($F152)),Verjaardagen!$C$2:$C$101,1,FALSE))=TRUE,"",VLOOKUP(CONCATENATE(DAY($F152),"-",MONTH($F152)),Verjaardagen!$C$2:$E$101,3,FALSE))</f>
        <v/>
      </c>
      <c r="AI152" s="15" t="str">
        <f>IF(ISERROR(VLOOKUP(F152,'School(vakanties)&amp;Activiteiten'!A$4:A$102,1,FALSE)=TRUE),IF(ISERROR(VLOOKUP(F152,'School(vakanties)&amp;Activiteiten'!B$4:B$102,1,FALSE)=TRUE),IF(AJ152&gt;0,AI151,""),VLOOKUP(F152,'School(vakanties)&amp;Activiteiten'!B$4:C$102,2,FALSE)),VLOOKUP(F152,'School(vakanties)&amp;Activiteiten'!A$4:C$102,3,FALSE))</f>
        <v/>
      </c>
      <c r="AJ152" s="16">
        <f>IF(ISERROR(VLOOKUP(F152,'School(vakanties)&amp;Activiteiten'!A$4:A$102,1,FALSE)=TRUE),IF(AND(AJ151&gt;0,AJ151&lt;999),AJ151-1,0),VLOOKUP(F152,'School(vakanties)&amp;Activiteiten'!A$4:D$102,4,FALSE))</f>
        <v>0</v>
      </c>
    </row>
    <row r="153" spans="1:36" x14ac:dyDescent="0.25">
      <c r="A153" s="180" t="str">
        <f t="shared" si="6"/>
        <v>--</v>
      </c>
      <c r="B153" s="110">
        <f t="shared" si="7"/>
        <v>26</v>
      </c>
      <c r="C153" s="179" t="str">
        <f>IF(F153="--","--",IF(ISEVEN(B153)=TRUE,SUBSTITUTE(LEFT(VLOOKUP(E153,'Basisgegevens+Uitleg'!$B$19:$D$25,3,),1),0,"--"),SUBSTITUTE(LEFT(VLOOKUP(E153,'Basisgegevens+Uitleg'!$B$19:$C$25,2,),1),0,"--")))</f>
        <v>V</v>
      </c>
      <c r="D153" s="179" t="str">
        <f>IF(F153="--","--",TRIM(IF(ISERROR(SEARCH("V",IF(IF('Basisgegevens+Uitleg'!$C$5="Ja",LEN(G153&amp;H153&amp;I153&amp;J153),0)+IF('Basisgegevens+Uitleg'!$C$6="Ja",LEN(L153&amp;M153&amp;N153&amp;O153),0)+IF('Basisgegevens+Uitleg'!$C$7="Ja",LEN(Q153&amp;R153&amp;S153&amp;T153),0)+IF('Basisgegevens+Uitleg'!$C$8="Ja",LEN(V153&amp;W153&amp;X153&amp;Y153),0)+IF('Basisgegevens+Uitleg'!$C$9="Ja",LEN(AA153&amp;AB153&amp;AC153&amp;AD153),0)&lt;(4+IF('Basisgegevens+Uitleg'!$C$6="Ja",4,0)+IF('Basisgegevens+Uitleg'!$C$7="Ja",4,0)+IF('Basisgegevens+Uitleg'!$C$8="Ja",4,0)+IF('Basisgegevens+Uitleg'!$C$9="Ja",4,0)),C153,"Niet")&amp;(G153&amp;H153&amp;I153&amp;J153&amp;IF('Basisgegevens+Uitleg'!$C$6="Ja",L153&amp;M153&amp;N153&amp;O153,"")&amp;IF('Basisgegevens+Uitleg'!$C$7="Ja",Q153&amp;R153&amp;S153&amp;T153,"")&amp;IF('Basisgegevens+Uitleg'!$C$8="Ja",V153&amp;W153&amp;X153&amp;Y153,"")&amp;IF('Basisgegevens+Uitleg'!$C$9="Ja",AA153&amp;AB153&amp;AC153&amp;AD153,"")),1))=TRUE,"","V ")&amp;IF(ISERROR(SEARCH("M",IF(IF('Basisgegevens+Uitleg'!$C$5="Ja",LEN(G153&amp;H153&amp;I153&amp;J153),0)+IF('Basisgegevens+Uitleg'!$C$6="Ja",LEN(L153&amp;M153&amp;N153&amp;O153),0)+IF('Basisgegevens+Uitleg'!$C$7="Ja",LEN(Q153&amp;R153&amp;S153&amp;T153),0)+IF('Basisgegevens+Uitleg'!$C$8="Ja",LEN(V153&amp;W153&amp;X153&amp;Y153),0)+IF('Basisgegevens+Uitleg'!$C$9="Ja",LEN(AA153&amp;AB153&amp;AC153&amp;AD153),0)&lt;(4+IF('Basisgegevens+Uitleg'!$C$6="Ja",4,0)+IF('Basisgegevens+Uitleg'!$C$7="Ja",4,0)+IF('Basisgegevens+Uitleg'!$C$8="Ja",4,0)+IF('Basisgegevens+Uitleg'!$C$9="Ja",4,0)),C153,"Niet")&amp;(G153&amp;H153&amp;I153&amp;J153&amp;IF('Basisgegevens+Uitleg'!$C$6="Ja",L153&amp;M153&amp;N153&amp;O153,"")&amp;IF('Basisgegevens+Uitleg'!$C$7="Ja",Q153&amp;R153&amp;S153&amp;T153,"")&amp;IF('Basisgegevens+Uitleg'!$C$8="Ja",V153&amp;W153&amp;X153&amp;Y153,"")&amp;IF('Basisgegevens+Uitleg'!$C$9="Ja",AA153&amp;AB153&amp;AC153&amp;AD153,"")),1))=TRUE,"","M ")&amp;IF(ISERROR(SEARCH("A",IF(IF('Basisgegevens+Uitleg'!$C$5="Ja",LEN(G153&amp;H153&amp;I153&amp;J153),0)+IF('Basisgegevens+Uitleg'!$C$6="Ja",LEN(L153&amp;M153&amp;N153&amp;O153),0)+IF('Basisgegevens+Uitleg'!$C$7="Ja",LEN(Q153&amp;R153&amp;S153&amp;T153),0)+IF('Basisgegevens+Uitleg'!$C$8="Ja",LEN(V153&amp;W153&amp;X153&amp;Y153),0)+IF('Basisgegevens+Uitleg'!$C$9="Ja",LEN(AA153&amp;AB153&amp;AC153&amp;AD153),0)&lt;(4+IF('Basisgegevens+Uitleg'!$C$6="Ja",4,0)+IF('Basisgegevens+Uitleg'!$C$7="Ja",4,0)+IF('Basisgegevens+Uitleg'!$C$8="Ja",4,0)+IF('Basisgegevens+Uitleg'!$C$9="Ja",4,0)),C153,"Niet")&amp;(G153&amp;H153&amp;I153&amp;J153&amp;IF('Basisgegevens+Uitleg'!$C$6="Ja",L153&amp;M153&amp;N153&amp;O153,"")&amp;IF('Basisgegevens+Uitleg'!$C$7="Ja",Q153&amp;R153&amp;S153&amp;T153,"")&amp;IF('Basisgegevens+Uitleg'!$C$8="Ja",V153&amp;W153&amp;X153&amp;Y153,"")&amp;IF('Basisgegevens+Uitleg'!$C$9="Ja",AA153&amp;AB153&amp;AC153&amp;AD153,"")),1))=TRUE,"","A")))</f>
        <v>V</v>
      </c>
      <c r="E153" s="110" t="str">
        <f t="shared" si="8"/>
        <v>Donderdag</v>
      </c>
      <c r="F153" s="138">
        <f>IF(ROW(E153)-5&lt;='Basisgegevens+Uitleg'!$C$2,F152+1,"--")</f>
        <v>45470</v>
      </c>
      <c r="G153" s="86"/>
      <c r="H153" s="82"/>
      <c r="I153" s="82"/>
      <c r="J153" s="87"/>
      <c r="K153" s="9"/>
      <c r="L153" s="86"/>
      <c r="M153" s="82"/>
      <c r="N153" s="82"/>
      <c r="O153" s="87"/>
      <c r="P153" s="9"/>
      <c r="Q153" s="86"/>
      <c r="R153" s="82"/>
      <c r="S153" s="82"/>
      <c r="T153" s="87"/>
      <c r="U153" s="9"/>
      <c r="V153" s="86"/>
      <c r="W153" s="82"/>
      <c r="X153" s="82"/>
      <c r="Y153" s="87"/>
      <c r="Z153" s="9"/>
      <c r="AA153" s="86"/>
      <c r="AB153" s="82"/>
      <c r="AC153" s="82"/>
      <c r="AD153" s="87"/>
      <c r="AE153" s="9"/>
      <c r="AF153" s="108"/>
      <c r="AG153" s="18" t="str">
        <f>IF(ISERROR(VLOOKUP($F153,'Speciale dagen&amp;Activiteiten'!$A$3:$A$100,1,FALSE))=TRUE,"",VLOOKUP($F153,'Speciale dagen&amp;Activiteiten'!$A$3:$B$100,2,FALSE))</f>
        <v/>
      </c>
      <c r="AH153" s="14" t="str">
        <f>IF(ISERROR(VLOOKUP(CONCATENATE(DAY($F153),"-",MONTH($F153)),Verjaardagen!$C$2:$C$101,1,FALSE))=TRUE,"",VLOOKUP(CONCATENATE(DAY($F153),"-",MONTH($F153)),Verjaardagen!$C$2:$E$101,3,FALSE))</f>
        <v/>
      </c>
      <c r="AI153" s="15" t="str">
        <f>IF(ISERROR(VLOOKUP(F153,'School(vakanties)&amp;Activiteiten'!A$4:A$102,1,FALSE)=TRUE),IF(ISERROR(VLOOKUP(F153,'School(vakanties)&amp;Activiteiten'!B$4:B$102,1,FALSE)=TRUE),IF(AJ153&gt;0,AI152,""),VLOOKUP(F153,'School(vakanties)&amp;Activiteiten'!B$4:C$102,2,FALSE)),VLOOKUP(F153,'School(vakanties)&amp;Activiteiten'!A$4:C$102,3,FALSE))</f>
        <v/>
      </c>
      <c r="AJ153" s="16">
        <f>IF(ISERROR(VLOOKUP(F153,'School(vakanties)&amp;Activiteiten'!A$4:A$102,1,FALSE)=TRUE),IF(AND(AJ152&gt;0,AJ152&lt;999),AJ152-1,0),VLOOKUP(F153,'School(vakanties)&amp;Activiteiten'!A$4:D$102,4,FALSE))</f>
        <v>0</v>
      </c>
    </row>
    <row r="154" spans="1:36" x14ac:dyDescent="0.25">
      <c r="A154" s="180" t="str">
        <f t="shared" si="6"/>
        <v>--</v>
      </c>
      <c r="B154" s="110">
        <f t="shared" si="7"/>
        <v>26</v>
      </c>
      <c r="C154" s="179" t="str">
        <f>IF(F154="--","--",IF(ISEVEN(B154)=TRUE,SUBSTITUTE(LEFT(VLOOKUP(E154,'Basisgegevens+Uitleg'!$B$19:$D$25,3,),1),0,"--"),SUBSTITUTE(LEFT(VLOOKUP(E154,'Basisgegevens+Uitleg'!$B$19:$C$25,2,),1),0,"--")))</f>
        <v>V</v>
      </c>
      <c r="D154" s="179" t="str">
        <f>IF(F154="--","--",TRIM(IF(ISERROR(SEARCH("V",IF(IF('Basisgegevens+Uitleg'!$C$5="Ja",LEN(G154&amp;H154&amp;I154&amp;J154),0)+IF('Basisgegevens+Uitleg'!$C$6="Ja",LEN(L154&amp;M154&amp;N154&amp;O154),0)+IF('Basisgegevens+Uitleg'!$C$7="Ja",LEN(Q154&amp;R154&amp;S154&amp;T154),0)+IF('Basisgegevens+Uitleg'!$C$8="Ja",LEN(V154&amp;W154&amp;X154&amp;Y154),0)+IF('Basisgegevens+Uitleg'!$C$9="Ja",LEN(AA154&amp;AB154&amp;AC154&amp;AD154),0)&lt;(4+IF('Basisgegevens+Uitleg'!$C$6="Ja",4,0)+IF('Basisgegevens+Uitleg'!$C$7="Ja",4,0)+IF('Basisgegevens+Uitleg'!$C$8="Ja",4,0)+IF('Basisgegevens+Uitleg'!$C$9="Ja",4,0)),C154,"Niet")&amp;(G154&amp;H154&amp;I154&amp;J154&amp;IF('Basisgegevens+Uitleg'!$C$6="Ja",L154&amp;M154&amp;N154&amp;O154,"")&amp;IF('Basisgegevens+Uitleg'!$C$7="Ja",Q154&amp;R154&amp;S154&amp;T154,"")&amp;IF('Basisgegevens+Uitleg'!$C$8="Ja",V154&amp;W154&amp;X154&amp;Y154,"")&amp;IF('Basisgegevens+Uitleg'!$C$9="Ja",AA154&amp;AB154&amp;AC154&amp;AD154,"")),1))=TRUE,"","V ")&amp;IF(ISERROR(SEARCH("M",IF(IF('Basisgegevens+Uitleg'!$C$5="Ja",LEN(G154&amp;H154&amp;I154&amp;J154),0)+IF('Basisgegevens+Uitleg'!$C$6="Ja",LEN(L154&amp;M154&amp;N154&amp;O154),0)+IF('Basisgegevens+Uitleg'!$C$7="Ja",LEN(Q154&amp;R154&amp;S154&amp;T154),0)+IF('Basisgegevens+Uitleg'!$C$8="Ja",LEN(V154&amp;W154&amp;X154&amp;Y154),0)+IF('Basisgegevens+Uitleg'!$C$9="Ja",LEN(AA154&amp;AB154&amp;AC154&amp;AD154),0)&lt;(4+IF('Basisgegevens+Uitleg'!$C$6="Ja",4,0)+IF('Basisgegevens+Uitleg'!$C$7="Ja",4,0)+IF('Basisgegevens+Uitleg'!$C$8="Ja",4,0)+IF('Basisgegevens+Uitleg'!$C$9="Ja",4,0)),C154,"Niet")&amp;(G154&amp;H154&amp;I154&amp;J154&amp;IF('Basisgegevens+Uitleg'!$C$6="Ja",L154&amp;M154&amp;N154&amp;O154,"")&amp;IF('Basisgegevens+Uitleg'!$C$7="Ja",Q154&amp;R154&amp;S154&amp;T154,"")&amp;IF('Basisgegevens+Uitleg'!$C$8="Ja",V154&amp;W154&amp;X154&amp;Y154,"")&amp;IF('Basisgegevens+Uitleg'!$C$9="Ja",AA154&amp;AB154&amp;AC154&amp;AD154,"")),1))=TRUE,"","M ")&amp;IF(ISERROR(SEARCH("A",IF(IF('Basisgegevens+Uitleg'!$C$5="Ja",LEN(G154&amp;H154&amp;I154&amp;J154),0)+IF('Basisgegevens+Uitleg'!$C$6="Ja",LEN(L154&amp;M154&amp;N154&amp;O154),0)+IF('Basisgegevens+Uitleg'!$C$7="Ja",LEN(Q154&amp;R154&amp;S154&amp;T154),0)+IF('Basisgegevens+Uitleg'!$C$8="Ja",LEN(V154&amp;W154&amp;X154&amp;Y154),0)+IF('Basisgegevens+Uitleg'!$C$9="Ja",LEN(AA154&amp;AB154&amp;AC154&amp;AD154),0)&lt;(4+IF('Basisgegevens+Uitleg'!$C$6="Ja",4,0)+IF('Basisgegevens+Uitleg'!$C$7="Ja",4,0)+IF('Basisgegevens+Uitleg'!$C$8="Ja",4,0)+IF('Basisgegevens+Uitleg'!$C$9="Ja",4,0)),C154,"Niet")&amp;(G154&amp;H154&amp;I154&amp;J154&amp;IF('Basisgegevens+Uitleg'!$C$6="Ja",L154&amp;M154&amp;N154&amp;O154,"")&amp;IF('Basisgegevens+Uitleg'!$C$7="Ja",Q154&amp;R154&amp;S154&amp;T154,"")&amp;IF('Basisgegevens+Uitleg'!$C$8="Ja",V154&amp;W154&amp;X154&amp;Y154,"")&amp;IF('Basisgegevens+Uitleg'!$C$9="Ja",AA154&amp;AB154&amp;AC154&amp;AD154,"")),1))=TRUE,"","A")))</f>
        <v>V</v>
      </c>
      <c r="E154" s="110" t="str">
        <f t="shared" si="8"/>
        <v>Vrijdag</v>
      </c>
      <c r="F154" s="138">
        <f>IF(ROW(E154)-5&lt;='Basisgegevens+Uitleg'!$C$2,F153+1,"--")</f>
        <v>45471</v>
      </c>
      <c r="G154" s="86"/>
      <c r="H154" s="82"/>
      <c r="I154" s="82"/>
      <c r="J154" s="87"/>
      <c r="K154" s="9"/>
      <c r="L154" s="86"/>
      <c r="M154" s="82"/>
      <c r="N154" s="82"/>
      <c r="O154" s="87"/>
      <c r="P154" s="9"/>
      <c r="Q154" s="86"/>
      <c r="R154" s="82"/>
      <c r="S154" s="82"/>
      <c r="T154" s="87"/>
      <c r="U154" s="9"/>
      <c r="V154" s="86"/>
      <c r="W154" s="82"/>
      <c r="X154" s="82"/>
      <c r="Y154" s="87"/>
      <c r="Z154" s="9"/>
      <c r="AA154" s="86"/>
      <c r="AB154" s="82"/>
      <c r="AC154" s="82"/>
      <c r="AD154" s="87"/>
      <c r="AE154" s="9"/>
      <c r="AF154" s="108"/>
      <c r="AG154" s="18" t="str">
        <f>IF(ISERROR(VLOOKUP($F154,'Speciale dagen&amp;Activiteiten'!$A$3:$A$100,1,FALSE))=TRUE,"",VLOOKUP($F154,'Speciale dagen&amp;Activiteiten'!$A$3:$B$100,2,FALSE))</f>
        <v/>
      </c>
      <c r="AH154" s="14" t="str">
        <f>IF(ISERROR(VLOOKUP(CONCATENATE(DAY($F154),"-",MONTH($F154)),Verjaardagen!$C$2:$C$101,1,FALSE))=TRUE,"",VLOOKUP(CONCATENATE(DAY($F154),"-",MONTH($F154)),Verjaardagen!$C$2:$E$101,3,FALSE))</f>
        <v/>
      </c>
      <c r="AI154" s="15" t="str">
        <f>IF(ISERROR(VLOOKUP(F154,'School(vakanties)&amp;Activiteiten'!A$4:A$102,1,FALSE)=TRUE),IF(ISERROR(VLOOKUP(F154,'School(vakanties)&amp;Activiteiten'!B$4:B$102,1,FALSE)=TRUE),IF(AJ154&gt;0,AI153,""),VLOOKUP(F154,'School(vakanties)&amp;Activiteiten'!B$4:C$102,2,FALSE)),VLOOKUP(F154,'School(vakanties)&amp;Activiteiten'!A$4:C$102,3,FALSE))</f>
        <v/>
      </c>
      <c r="AJ154" s="16">
        <f>IF(ISERROR(VLOOKUP(F154,'School(vakanties)&amp;Activiteiten'!A$4:A$102,1,FALSE)=TRUE),IF(AND(AJ153&gt;0,AJ153&lt;999),AJ153-1,0),VLOOKUP(F154,'School(vakanties)&amp;Activiteiten'!A$4:D$102,4,FALSE))</f>
        <v>0</v>
      </c>
    </row>
    <row r="155" spans="1:36" x14ac:dyDescent="0.25">
      <c r="A155" s="180" t="str">
        <f t="shared" si="6"/>
        <v>--</v>
      </c>
      <c r="B155" s="110">
        <f t="shared" si="7"/>
        <v>26</v>
      </c>
      <c r="C155" s="179" t="str">
        <f>IF(F155="--","--",IF(ISEVEN(B155)=TRUE,SUBSTITUTE(LEFT(VLOOKUP(E155,'Basisgegevens+Uitleg'!$B$19:$D$25,3,),1),0,"--"),SUBSTITUTE(LEFT(VLOOKUP(E155,'Basisgegevens+Uitleg'!$B$19:$C$25,2,),1),0,"--")))</f>
        <v>M</v>
      </c>
      <c r="D155" s="179" t="str">
        <f>IF(F155="--","--",TRIM(IF(ISERROR(SEARCH("V",IF(IF('Basisgegevens+Uitleg'!$C$5="Ja",LEN(G155&amp;H155&amp;I155&amp;J155),0)+IF('Basisgegevens+Uitleg'!$C$6="Ja",LEN(L155&amp;M155&amp;N155&amp;O155),0)+IF('Basisgegevens+Uitleg'!$C$7="Ja",LEN(Q155&amp;R155&amp;S155&amp;T155),0)+IF('Basisgegevens+Uitleg'!$C$8="Ja",LEN(V155&amp;W155&amp;X155&amp;Y155),0)+IF('Basisgegevens+Uitleg'!$C$9="Ja",LEN(AA155&amp;AB155&amp;AC155&amp;AD155),0)&lt;(4+IF('Basisgegevens+Uitleg'!$C$6="Ja",4,0)+IF('Basisgegevens+Uitleg'!$C$7="Ja",4,0)+IF('Basisgegevens+Uitleg'!$C$8="Ja",4,0)+IF('Basisgegevens+Uitleg'!$C$9="Ja",4,0)),C155,"Niet")&amp;(G155&amp;H155&amp;I155&amp;J155&amp;IF('Basisgegevens+Uitleg'!$C$6="Ja",L155&amp;M155&amp;N155&amp;O155,"")&amp;IF('Basisgegevens+Uitleg'!$C$7="Ja",Q155&amp;R155&amp;S155&amp;T155,"")&amp;IF('Basisgegevens+Uitleg'!$C$8="Ja",V155&amp;W155&amp;X155&amp;Y155,"")&amp;IF('Basisgegevens+Uitleg'!$C$9="Ja",AA155&amp;AB155&amp;AC155&amp;AD155,"")),1))=TRUE,"","V ")&amp;IF(ISERROR(SEARCH("M",IF(IF('Basisgegevens+Uitleg'!$C$5="Ja",LEN(G155&amp;H155&amp;I155&amp;J155),0)+IF('Basisgegevens+Uitleg'!$C$6="Ja",LEN(L155&amp;M155&amp;N155&amp;O155),0)+IF('Basisgegevens+Uitleg'!$C$7="Ja",LEN(Q155&amp;R155&amp;S155&amp;T155),0)+IF('Basisgegevens+Uitleg'!$C$8="Ja",LEN(V155&amp;W155&amp;X155&amp;Y155),0)+IF('Basisgegevens+Uitleg'!$C$9="Ja",LEN(AA155&amp;AB155&amp;AC155&amp;AD155),0)&lt;(4+IF('Basisgegevens+Uitleg'!$C$6="Ja",4,0)+IF('Basisgegevens+Uitleg'!$C$7="Ja",4,0)+IF('Basisgegevens+Uitleg'!$C$8="Ja",4,0)+IF('Basisgegevens+Uitleg'!$C$9="Ja",4,0)),C155,"Niet")&amp;(G155&amp;H155&amp;I155&amp;J155&amp;IF('Basisgegevens+Uitleg'!$C$6="Ja",L155&amp;M155&amp;N155&amp;O155,"")&amp;IF('Basisgegevens+Uitleg'!$C$7="Ja",Q155&amp;R155&amp;S155&amp;T155,"")&amp;IF('Basisgegevens+Uitleg'!$C$8="Ja",V155&amp;W155&amp;X155&amp;Y155,"")&amp;IF('Basisgegevens+Uitleg'!$C$9="Ja",AA155&amp;AB155&amp;AC155&amp;AD155,"")),1))=TRUE,"","M ")&amp;IF(ISERROR(SEARCH("A",IF(IF('Basisgegevens+Uitleg'!$C$5="Ja",LEN(G155&amp;H155&amp;I155&amp;J155),0)+IF('Basisgegevens+Uitleg'!$C$6="Ja",LEN(L155&amp;M155&amp;N155&amp;O155),0)+IF('Basisgegevens+Uitleg'!$C$7="Ja",LEN(Q155&amp;R155&amp;S155&amp;T155),0)+IF('Basisgegevens+Uitleg'!$C$8="Ja",LEN(V155&amp;W155&amp;X155&amp;Y155),0)+IF('Basisgegevens+Uitleg'!$C$9="Ja",LEN(AA155&amp;AB155&amp;AC155&amp;AD155),0)&lt;(4+IF('Basisgegevens+Uitleg'!$C$6="Ja",4,0)+IF('Basisgegevens+Uitleg'!$C$7="Ja",4,0)+IF('Basisgegevens+Uitleg'!$C$8="Ja",4,0)+IF('Basisgegevens+Uitleg'!$C$9="Ja",4,0)),C155,"Niet")&amp;(G155&amp;H155&amp;I155&amp;J155&amp;IF('Basisgegevens+Uitleg'!$C$6="Ja",L155&amp;M155&amp;N155&amp;O155,"")&amp;IF('Basisgegevens+Uitleg'!$C$7="Ja",Q155&amp;R155&amp;S155&amp;T155,"")&amp;IF('Basisgegevens+Uitleg'!$C$8="Ja",V155&amp;W155&amp;X155&amp;Y155,"")&amp;IF('Basisgegevens+Uitleg'!$C$9="Ja",AA155&amp;AB155&amp;AC155&amp;AD155,"")),1))=TRUE,"","A")))</f>
        <v>M</v>
      </c>
      <c r="E155" s="110" t="str">
        <f t="shared" si="8"/>
        <v>Zaterdag</v>
      </c>
      <c r="F155" s="138">
        <f>IF(ROW(E155)-5&lt;='Basisgegevens+Uitleg'!$C$2,F154+1,"--")</f>
        <v>45472</v>
      </c>
      <c r="G155" s="86"/>
      <c r="H155" s="82"/>
      <c r="I155" s="82"/>
      <c r="J155" s="87"/>
      <c r="K155" s="9"/>
      <c r="L155" s="86"/>
      <c r="M155" s="82"/>
      <c r="N155" s="82"/>
      <c r="O155" s="87"/>
      <c r="P155" s="9"/>
      <c r="Q155" s="86"/>
      <c r="R155" s="82"/>
      <c r="S155" s="82"/>
      <c r="T155" s="87"/>
      <c r="U155" s="9"/>
      <c r="V155" s="86"/>
      <c r="W155" s="82"/>
      <c r="X155" s="82"/>
      <c r="Y155" s="87"/>
      <c r="Z155" s="9"/>
      <c r="AA155" s="86"/>
      <c r="AB155" s="82"/>
      <c r="AC155" s="82"/>
      <c r="AD155" s="87"/>
      <c r="AE155" s="9"/>
      <c r="AF155" s="108"/>
      <c r="AG155" s="18" t="str">
        <f>IF(ISERROR(VLOOKUP($F155,'Speciale dagen&amp;Activiteiten'!$A$3:$A$100,1,FALSE))=TRUE,"",VLOOKUP($F155,'Speciale dagen&amp;Activiteiten'!$A$3:$B$100,2,FALSE))</f>
        <v/>
      </c>
      <c r="AH155" s="14" t="str">
        <f>IF(ISERROR(VLOOKUP(CONCATENATE(DAY($F155),"-",MONTH($F155)),Verjaardagen!$C$2:$C$101,1,FALSE))=TRUE,"",VLOOKUP(CONCATENATE(DAY($F155),"-",MONTH($F155)),Verjaardagen!$C$2:$E$101,3,FALSE))</f>
        <v/>
      </c>
      <c r="AI155" s="15" t="str">
        <f>IF(ISERROR(VLOOKUP(F155,'School(vakanties)&amp;Activiteiten'!A$4:A$102,1,FALSE)=TRUE),IF(ISERROR(VLOOKUP(F155,'School(vakanties)&amp;Activiteiten'!B$4:B$102,1,FALSE)=TRUE),IF(AJ155&gt;0,AI154,""),VLOOKUP(F155,'School(vakanties)&amp;Activiteiten'!B$4:C$102,2,FALSE)),VLOOKUP(F155,'School(vakanties)&amp;Activiteiten'!A$4:C$102,3,FALSE))</f>
        <v/>
      </c>
      <c r="AJ155" s="16">
        <f>IF(ISERROR(VLOOKUP(F155,'School(vakanties)&amp;Activiteiten'!A$4:A$102,1,FALSE)=TRUE),IF(AND(AJ154&gt;0,AJ154&lt;999),AJ154-1,0),VLOOKUP(F155,'School(vakanties)&amp;Activiteiten'!A$4:D$102,4,FALSE))</f>
        <v>0</v>
      </c>
    </row>
    <row r="156" spans="1:36" x14ac:dyDescent="0.25">
      <c r="A156" s="180" t="str">
        <f t="shared" si="6"/>
        <v>--</v>
      </c>
      <c r="B156" s="110">
        <f t="shared" si="7"/>
        <v>26</v>
      </c>
      <c r="C156" s="179" t="str">
        <f>IF(F156="--","--",IF(ISEVEN(B156)=TRUE,SUBSTITUTE(LEFT(VLOOKUP(E156,'Basisgegevens+Uitleg'!$B$19:$D$25,3,),1),0,"--"),SUBSTITUTE(LEFT(VLOOKUP(E156,'Basisgegevens+Uitleg'!$B$19:$C$25,2,),1),0,"--")))</f>
        <v>A</v>
      </c>
      <c r="D156" s="179" t="str">
        <f>IF(F156="--","--",TRIM(IF(ISERROR(SEARCH("V",IF(IF('Basisgegevens+Uitleg'!$C$5="Ja",LEN(G156&amp;H156&amp;I156&amp;J156),0)+IF('Basisgegevens+Uitleg'!$C$6="Ja",LEN(L156&amp;M156&amp;N156&amp;O156),0)+IF('Basisgegevens+Uitleg'!$C$7="Ja",LEN(Q156&amp;R156&amp;S156&amp;T156),0)+IF('Basisgegevens+Uitleg'!$C$8="Ja",LEN(V156&amp;W156&amp;X156&amp;Y156),0)+IF('Basisgegevens+Uitleg'!$C$9="Ja",LEN(AA156&amp;AB156&amp;AC156&amp;AD156),0)&lt;(4+IF('Basisgegevens+Uitleg'!$C$6="Ja",4,0)+IF('Basisgegevens+Uitleg'!$C$7="Ja",4,0)+IF('Basisgegevens+Uitleg'!$C$8="Ja",4,0)+IF('Basisgegevens+Uitleg'!$C$9="Ja",4,0)),C156,"Niet")&amp;(G156&amp;H156&amp;I156&amp;J156&amp;IF('Basisgegevens+Uitleg'!$C$6="Ja",L156&amp;M156&amp;N156&amp;O156,"")&amp;IF('Basisgegevens+Uitleg'!$C$7="Ja",Q156&amp;R156&amp;S156&amp;T156,"")&amp;IF('Basisgegevens+Uitleg'!$C$8="Ja",V156&amp;W156&amp;X156&amp;Y156,"")&amp;IF('Basisgegevens+Uitleg'!$C$9="Ja",AA156&amp;AB156&amp;AC156&amp;AD156,"")),1))=TRUE,"","V ")&amp;IF(ISERROR(SEARCH("M",IF(IF('Basisgegevens+Uitleg'!$C$5="Ja",LEN(G156&amp;H156&amp;I156&amp;J156),0)+IF('Basisgegevens+Uitleg'!$C$6="Ja",LEN(L156&amp;M156&amp;N156&amp;O156),0)+IF('Basisgegevens+Uitleg'!$C$7="Ja",LEN(Q156&amp;R156&amp;S156&amp;T156),0)+IF('Basisgegevens+Uitleg'!$C$8="Ja",LEN(V156&amp;W156&amp;X156&amp;Y156),0)+IF('Basisgegevens+Uitleg'!$C$9="Ja",LEN(AA156&amp;AB156&amp;AC156&amp;AD156),0)&lt;(4+IF('Basisgegevens+Uitleg'!$C$6="Ja",4,0)+IF('Basisgegevens+Uitleg'!$C$7="Ja",4,0)+IF('Basisgegevens+Uitleg'!$C$8="Ja",4,0)+IF('Basisgegevens+Uitleg'!$C$9="Ja",4,0)),C156,"Niet")&amp;(G156&amp;H156&amp;I156&amp;J156&amp;IF('Basisgegevens+Uitleg'!$C$6="Ja",L156&amp;M156&amp;N156&amp;O156,"")&amp;IF('Basisgegevens+Uitleg'!$C$7="Ja",Q156&amp;R156&amp;S156&amp;T156,"")&amp;IF('Basisgegevens+Uitleg'!$C$8="Ja",V156&amp;W156&amp;X156&amp;Y156,"")&amp;IF('Basisgegevens+Uitleg'!$C$9="Ja",AA156&amp;AB156&amp;AC156&amp;AD156,"")),1))=TRUE,"","M ")&amp;IF(ISERROR(SEARCH("A",IF(IF('Basisgegevens+Uitleg'!$C$5="Ja",LEN(G156&amp;H156&amp;I156&amp;J156),0)+IF('Basisgegevens+Uitleg'!$C$6="Ja",LEN(L156&amp;M156&amp;N156&amp;O156),0)+IF('Basisgegevens+Uitleg'!$C$7="Ja",LEN(Q156&amp;R156&amp;S156&amp;T156),0)+IF('Basisgegevens+Uitleg'!$C$8="Ja",LEN(V156&amp;W156&amp;X156&amp;Y156),0)+IF('Basisgegevens+Uitleg'!$C$9="Ja",LEN(AA156&amp;AB156&amp;AC156&amp;AD156),0)&lt;(4+IF('Basisgegevens+Uitleg'!$C$6="Ja",4,0)+IF('Basisgegevens+Uitleg'!$C$7="Ja",4,0)+IF('Basisgegevens+Uitleg'!$C$8="Ja",4,0)+IF('Basisgegevens+Uitleg'!$C$9="Ja",4,0)),C156,"Niet")&amp;(G156&amp;H156&amp;I156&amp;J156&amp;IF('Basisgegevens+Uitleg'!$C$6="Ja",L156&amp;M156&amp;N156&amp;O156,"")&amp;IF('Basisgegevens+Uitleg'!$C$7="Ja",Q156&amp;R156&amp;S156&amp;T156,"")&amp;IF('Basisgegevens+Uitleg'!$C$8="Ja",V156&amp;W156&amp;X156&amp;Y156,"")&amp;IF('Basisgegevens+Uitleg'!$C$9="Ja",AA156&amp;AB156&amp;AC156&amp;AD156,"")),1))=TRUE,"","A")))</f>
        <v>A</v>
      </c>
      <c r="E156" s="110" t="str">
        <f t="shared" si="8"/>
        <v>Zondag</v>
      </c>
      <c r="F156" s="138">
        <f>IF(ROW(E156)-5&lt;='Basisgegevens+Uitleg'!$C$2,F155+1,"--")</f>
        <v>45473</v>
      </c>
      <c r="G156" s="86"/>
      <c r="H156" s="82"/>
      <c r="I156" s="82"/>
      <c r="J156" s="87"/>
      <c r="K156" s="9"/>
      <c r="L156" s="86"/>
      <c r="M156" s="82"/>
      <c r="N156" s="82"/>
      <c r="O156" s="87"/>
      <c r="P156" s="9"/>
      <c r="Q156" s="86"/>
      <c r="R156" s="82"/>
      <c r="S156" s="82"/>
      <c r="T156" s="87"/>
      <c r="U156" s="9"/>
      <c r="V156" s="86"/>
      <c r="W156" s="82"/>
      <c r="X156" s="82"/>
      <c r="Y156" s="87"/>
      <c r="Z156" s="9"/>
      <c r="AA156" s="86"/>
      <c r="AB156" s="82"/>
      <c r="AC156" s="82"/>
      <c r="AD156" s="87"/>
      <c r="AE156" s="9"/>
      <c r="AF156" s="108"/>
      <c r="AG156" s="18" t="str">
        <f>IF(ISERROR(VLOOKUP($F156,'Speciale dagen&amp;Activiteiten'!$A$3:$A$100,1,FALSE))=TRUE,"",VLOOKUP($F156,'Speciale dagen&amp;Activiteiten'!$A$3:$B$100,2,FALSE))</f>
        <v/>
      </c>
      <c r="AH156" s="14" t="str">
        <f>IF(ISERROR(VLOOKUP(CONCATENATE(DAY($F156),"-",MONTH($F156)),Verjaardagen!$C$2:$C$101,1,FALSE))=TRUE,"",VLOOKUP(CONCATENATE(DAY($F156),"-",MONTH($F156)),Verjaardagen!$C$2:$E$101,3,FALSE))</f>
        <v/>
      </c>
      <c r="AI156" s="15" t="str">
        <f>IF(ISERROR(VLOOKUP(F156,'School(vakanties)&amp;Activiteiten'!A$4:A$102,1,FALSE)=TRUE),IF(ISERROR(VLOOKUP(F156,'School(vakanties)&amp;Activiteiten'!B$4:B$102,1,FALSE)=TRUE),IF(AJ156&gt;0,AI155,""),VLOOKUP(F156,'School(vakanties)&amp;Activiteiten'!B$4:C$102,2,FALSE)),VLOOKUP(F156,'School(vakanties)&amp;Activiteiten'!A$4:C$102,3,FALSE))</f>
        <v/>
      </c>
      <c r="AJ156" s="16">
        <f>IF(ISERROR(VLOOKUP(F156,'School(vakanties)&amp;Activiteiten'!A$4:A$102,1,FALSE)=TRUE),IF(AND(AJ155&gt;0,AJ155&lt;999),AJ155-1,0),VLOOKUP(F156,'School(vakanties)&amp;Activiteiten'!A$4:D$102,4,FALSE))</f>
        <v>0</v>
      </c>
    </row>
    <row r="157" spans="1:36" x14ac:dyDescent="0.25">
      <c r="A157" s="180" t="str">
        <f t="shared" si="6"/>
        <v>--</v>
      </c>
      <c r="B157" s="110">
        <f t="shared" si="7"/>
        <v>27</v>
      </c>
      <c r="C157" s="179" t="str">
        <f>IF(F157="--","--",IF(ISEVEN(B157)=TRUE,SUBSTITUTE(LEFT(VLOOKUP(E157,'Basisgegevens+Uitleg'!$B$19:$D$25,3,),1),0,"--"),SUBSTITUTE(LEFT(VLOOKUP(E157,'Basisgegevens+Uitleg'!$B$19:$C$25,2,),1),0,"--")))</f>
        <v>V</v>
      </c>
      <c r="D157" s="179" t="str">
        <f>IF(F157="--","--",TRIM(IF(ISERROR(SEARCH("V",IF(IF('Basisgegevens+Uitleg'!$C$5="Ja",LEN(G157&amp;H157&amp;I157&amp;J157),0)+IF('Basisgegevens+Uitleg'!$C$6="Ja",LEN(L157&amp;M157&amp;N157&amp;O157),0)+IF('Basisgegevens+Uitleg'!$C$7="Ja",LEN(Q157&amp;R157&amp;S157&amp;T157),0)+IF('Basisgegevens+Uitleg'!$C$8="Ja",LEN(V157&amp;W157&amp;X157&amp;Y157),0)+IF('Basisgegevens+Uitleg'!$C$9="Ja",LEN(AA157&amp;AB157&amp;AC157&amp;AD157),0)&lt;(4+IF('Basisgegevens+Uitleg'!$C$6="Ja",4,0)+IF('Basisgegevens+Uitleg'!$C$7="Ja",4,0)+IF('Basisgegevens+Uitleg'!$C$8="Ja",4,0)+IF('Basisgegevens+Uitleg'!$C$9="Ja",4,0)),C157,"Niet")&amp;(G157&amp;H157&amp;I157&amp;J157&amp;IF('Basisgegevens+Uitleg'!$C$6="Ja",L157&amp;M157&amp;N157&amp;O157,"")&amp;IF('Basisgegevens+Uitleg'!$C$7="Ja",Q157&amp;R157&amp;S157&amp;T157,"")&amp;IF('Basisgegevens+Uitleg'!$C$8="Ja",V157&amp;W157&amp;X157&amp;Y157,"")&amp;IF('Basisgegevens+Uitleg'!$C$9="Ja",AA157&amp;AB157&amp;AC157&amp;AD157,"")),1))=TRUE,"","V ")&amp;IF(ISERROR(SEARCH("M",IF(IF('Basisgegevens+Uitleg'!$C$5="Ja",LEN(G157&amp;H157&amp;I157&amp;J157),0)+IF('Basisgegevens+Uitleg'!$C$6="Ja",LEN(L157&amp;M157&amp;N157&amp;O157),0)+IF('Basisgegevens+Uitleg'!$C$7="Ja",LEN(Q157&amp;R157&amp;S157&amp;T157),0)+IF('Basisgegevens+Uitleg'!$C$8="Ja",LEN(V157&amp;W157&amp;X157&amp;Y157),0)+IF('Basisgegevens+Uitleg'!$C$9="Ja",LEN(AA157&amp;AB157&amp;AC157&amp;AD157),0)&lt;(4+IF('Basisgegevens+Uitleg'!$C$6="Ja",4,0)+IF('Basisgegevens+Uitleg'!$C$7="Ja",4,0)+IF('Basisgegevens+Uitleg'!$C$8="Ja",4,0)+IF('Basisgegevens+Uitleg'!$C$9="Ja",4,0)),C157,"Niet")&amp;(G157&amp;H157&amp;I157&amp;J157&amp;IF('Basisgegevens+Uitleg'!$C$6="Ja",L157&amp;M157&amp;N157&amp;O157,"")&amp;IF('Basisgegevens+Uitleg'!$C$7="Ja",Q157&amp;R157&amp;S157&amp;T157,"")&amp;IF('Basisgegevens+Uitleg'!$C$8="Ja",V157&amp;W157&amp;X157&amp;Y157,"")&amp;IF('Basisgegevens+Uitleg'!$C$9="Ja",AA157&amp;AB157&amp;AC157&amp;AD157,"")),1))=TRUE,"","M ")&amp;IF(ISERROR(SEARCH("A",IF(IF('Basisgegevens+Uitleg'!$C$5="Ja",LEN(G157&amp;H157&amp;I157&amp;J157),0)+IF('Basisgegevens+Uitleg'!$C$6="Ja",LEN(L157&amp;M157&amp;N157&amp;O157),0)+IF('Basisgegevens+Uitleg'!$C$7="Ja",LEN(Q157&amp;R157&amp;S157&amp;T157),0)+IF('Basisgegevens+Uitleg'!$C$8="Ja",LEN(V157&amp;W157&amp;X157&amp;Y157),0)+IF('Basisgegevens+Uitleg'!$C$9="Ja",LEN(AA157&amp;AB157&amp;AC157&amp;AD157),0)&lt;(4+IF('Basisgegevens+Uitleg'!$C$6="Ja",4,0)+IF('Basisgegevens+Uitleg'!$C$7="Ja",4,0)+IF('Basisgegevens+Uitleg'!$C$8="Ja",4,0)+IF('Basisgegevens+Uitleg'!$C$9="Ja",4,0)),C157,"Niet")&amp;(G157&amp;H157&amp;I157&amp;J157&amp;IF('Basisgegevens+Uitleg'!$C$6="Ja",L157&amp;M157&amp;N157&amp;O157,"")&amp;IF('Basisgegevens+Uitleg'!$C$7="Ja",Q157&amp;R157&amp;S157&amp;T157,"")&amp;IF('Basisgegevens+Uitleg'!$C$8="Ja",V157&amp;W157&amp;X157&amp;Y157,"")&amp;IF('Basisgegevens+Uitleg'!$C$9="Ja",AA157&amp;AB157&amp;AC157&amp;AD157,"")),1))=TRUE,"","A")))</f>
        <v>V</v>
      </c>
      <c r="E157" s="110" t="str">
        <f t="shared" si="8"/>
        <v>Maandag</v>
      </c>
      <c r="F157" s="138">
        <f>IF(ROW(E157)-5&lt;='Basisgegevens+Uitleg'!$C$2,F156+1,"--")</f>
        <v>45474</v>
      </c>
      <c r="G157" s="86"/>
      <c r="H157" s="82"/>
      <c r="I157" s="82"/>
      <c r="J157" s="87"/>
      <c r="K157" s="9"/>
      <c r="L157" s="86"/>
      <c r="M157" s="82"/>
      <c r="N157" s="82"/>
      <c r="O157" s="87"/>
      <c r="P157" s="9"/>
      <c r="Q157" s="86"/>
      <c r="R157" s="82"/>
      <c r="S157" s="82"/>
      <c r="T157" s="87"/>
      <c r="U157" s="9"/>
      <c r="V157" s="86"/>
      <c r="W157" s="82"/>
      <c r="X157" s="82"/>
      <c r="Y157" s="87"/>
      <c r="Z157" s="9"/>
      <c r="AA157" s="86"/>
      <c r="AB157" s="82"/>
      <c r="AC157" s="82"/>
      <c r="AD157" s="87"/>
      <c r="AE157" s="9"/>
      <c r="AF157" s="108"/>
      <c r="AG157" s="18" t="str">
        <f>IF(ISERROR(VLOOKUP($F157,'Speciale dagen&amp;Activiteiten'!$A$3:$A$100,1,FALSE))=TRUE,"",VLOOKUP($F157,'Speciale dagen&amp;Activiteiten'!$A$3:$B$100,2,FALSE))</f>
        <v/>
      </c>
      <c r="AH157" s="14" t="str">
        <f>IF(ISERROR(VLOOKUP(CONCATENATE(DAY($F157),"-",MONTH($F157)),Verjaardagen!$C$2:$C$101,1,FALSE))=TRUE,"",VLOOKUP(CONCATENATE(DAY($F157),"-",MONTH($F157)),Verjaardagen!$C$2:$E$101,3,FALSE))</f>
        <v/>
      </c>
      <c r="AI157" s="15" t="str">
        <f>IF(ISERROR(VLOOKUP(F157,'School(vakanties)&amp;Activiteiten'!A$4:A$102,1,FALSE)=TRUE),IF(ISERROR(VLOOKUP(F157,'School(vakanties)&amp;Activiteiten'!B$4:B$102,1,FALSE)=TRUE),IF(AJ157&gt;0,AI156,""),VLOOKUP(F157,'School(vakanties)&amp;Activiteiten'!B$4:C$102,2,FALSE)),VLOOKUP(F157,'School(vakanties)&amp;Activiteiten'!A$4:C$102,3,FALSE))</f>
        <v/>
      </c>
      <c r="AJ157" s="16">
        <f>IF(ISERROR(VLOOKUP(F157,'School(vakanties)&amp;Activiteiten'!A$4:A$102,1,FALSE)=TRUE),IF(AND(AJ156&gt;0,AJ156&lt;999),AJ156-1,0),VLOOKUP(F157,'School(vakanties)&amp;Activiteiten'!A$4:D$102,4,FALSE))</f>
        <v>0</v>
      </c>
    </row>
    <row r="158" spans="1:36" x14ac:dyDescent="0.25">
      <c r="A158" s="180" t="str">
        <f t="shared" si="6"/>
        <v>--</v>
      </c>
      <c r="B158" s="110">
        <f t="shared" si="7"/>
        <v>27</v>
      </c>
      <c r="C158" s="179" t="str">
        <f>IF(F158="--","--",IF(ISEVEN(B158)=TRUE,SUBSTITUTE(LEFT(VLOOKUP(E158,'Basisgegevens+Uitleg'!$B$19:$D$25,3,),1),0,"--"),SUBSTITUTE(LEFT(VLOOKUP(E158,'Basisgegevens+Uitleg'!$B$19:$C$25,2,),1),0,"--")))</f>
        <v>M</v>
      </c>
      <c r="D158" s="179" t="str">
        <f>IF(F158="--","--",TRIM(IF(ISERROR(SEARCH("V",IF(IF('Basisgegevens+Uitleg'!$C$5="Ja",LEN(G158&amp;H158&amp;I158&amp;J158),0)+IF('Basisgegevens+Uitleg'!$C$6="Ja",LEN(L158&amp;M158&amp;N158&amp;O158),0)+IF('Basisgegevens+Uitleg'!$C$7="Ja",LEN(Q158&amp;R158&amp;S158&amp;T158),0)+IF('Basisgegevens+Uitleg'!$C$8="Ja",LEN(V158&amp;W158&amp;X158&amp;Y158),0)+IF('Basisgegevens+Uitleg'!$C$9="Ja",LEN(AA158&amp;AB158&amp;AC158&amp;AD158),0)&lt;(4+IF('Basisgegevens+Uitleg'!$C$6="Ja",4,0)+IF('Basisgegevens+Uitleg'!$C$7="Ja",4,0)+IF('Basisgegevens+Uitleg'!$C$8="Ja",4,0)+IF('Basisgegevens+Uitleg'!$C$9="Ja",4,0)),C158,"Niet")&amp;(G158&amp;H158&amp;I158&amp;J158&amp;IF('Basisgegevens+Uitleg'!$C$6="Ja",L158&amp;M158&amp;N158&amp;O158,"")&amp;IF('Basisgegevens+Uitleg'!$C$7="Ja",Q158&amp;R158&amp;S158&amp;T158,"")&amp;IF('Basisgegevens+Uitleg'!$C$8="Ja",V158&amp;W158&amp;X158&amp;Y158,"")&amp;IF('Basisgegevens+Uitleg'!$C$9="Ja",AA158&amp;AB158&amp;AC158&amp;AD158,"")),1))=TRUE,"","V ")&amp;IF(ISERROR(SEARCH("M",IF(IF('Basisgegevens+Uitleg'!$C$5="Ja",LEN(G158&amp;H158&amp;I158&amp;J158),0)+IF('Basisgegevens+Uitleg'!$C$6="Ja",LEN(L158&amp;M158&amp;N158&amp;O158),0)+IF('Basisgegevens+Uitleg'!$C$7="Ja",LEN(Q158&amp;R158&amp;S158&amp;T158),0)+IF('Basisgegevens+Uitleg'!$C$8="Ja",LEN(V158&amp;W158&amp;X158&amp;Y158),0)+IF('Basisgegevens+Uitleg'!$C$9="Ja",LEN(AA158&amp;AB158&amp;AC158&amp;AD158),0)&lt;(4+IF('Basisgegevens+Uitleg'!$C$6="Ja",4,0)+IF('Basisgegevens+Uitleg'!$C$7="Ja",4,0)+IF('Basisgegevens+Uitleg'!$C$8="Ja",4,0)+IF('Basisgegevens+Uitleg'!$C$9="Ja",4,0)),C158,"Niet")&amp;(G158&amp;H158&amp;I158&amp;J158&amp;IF('Basisgegevens+Uitleg'!$C$6="Ja",L158&amp;M158&amp;N158&amp;O158,"")&amp;IF('Basisgegevens+Uitleg'!$C$7="Ja",Q158&amp;R158&amp;S158&amp;T158,"")&amp;IF('Basisgegevens+Uitleg'!$C$8="Ja",V158&amp;W158&amp;X158&amp;Y158,"")&amp;IF('Basisgegevens+Uitleg'!$C$9="Ja",AA158&amp;AB158&amp;AC158&amp;AD158,"")),1))=TRUE,"","M ")&amp;IF(ISERROR(SEARCH("A",IF(IF('Basisgegevens+Uitleg'!$C$5="Ja",LEN(G158&amp;H158&amp;I158&amp;J158),0)+IF('Basisgegevens+Uitleg'!$C$6="Ja",LEN(L158&amp;M158&amp;N158&amp;O158),0)+IF('Basisgegevens+Uitleg'!$C$7="Ja",LEN(Q158&amp;R158&amp;S158&amp;T158),0)+IF('Basisgegevens+Uitleg'!$C$8="Ja",LEN(V158&amp;W158&amp;X158&amp;Y158),0)+IF('Basisgegevens+Uitleg'!$C$9="Ja",LEN(AA158&amp;AB158&amp;AC158&amp;AD158),0)&lt;(4+IF('Basisgegevens+Uitleg'!$C$6="Ja",4,0)+IF('Basisgegevens+Uitleg'!$C$7="Ja",4,0)+IF('Basisgegevens+Uitleg'!$C$8="Ja",4,0)+IF('Basisgegevens+Uitleg'!$C$9="Ja",4,0)),C158,"Niet")&amp;(G158&amp;H158&amp;I158&amp;J158&amp;IF('Basisgegevens+Uitleg'!$C$6="Ja",L158&amp;M158&amp;N158&amp;O158,"")&amp;IF('Basisgegevens+Uitleg'!$C$7="Ja",Q158&amp;R158&amp;S158&amp;T158,"")&amp;IF('Basisgegevens+Uitleg'!$C$8="Ja",V158&amp;W158&amp;X158&amp;Y158,"")&amp;IF('Basisgegevens+Uitleg'!$C$9="Ja",AA158&amp;AB158&amp;AC158&amp;AD158,"")),1))=TRUE,"","A")))</f>
        <v>M</v>
      </c>
      <c r="E158" s="110" t="str">
        <f t="shared" si="8"/>
        <v>Dinsdag</v>
      </c>
      <c r="F158" s="138">
        <f>IF(ROW(E158)-5&lt;='Basisgegevens+Uitleg'!$C$2,F157+1,"--")</f>
        <v>45475</v>
      </c>
      <c r="G158" s="86"/>
      <c r="H158" s="82"/>
      <c r="I158" s="82"/>
      <c r="J158" s="87"/>
      <c r="K158" s="9"/>
      <c r="L158" s="86"/>
      <c r="M158" s="82"/>
      <c r="N158" s="82"/>
      <c r="O158" s="87"/>
      <c r="P158" s="9"/>
      <c r="Q158" s="86"/>
      <c r="R158" s="82"/>
      <c r="S158" s="82"/>
      <c r="T158" s="87"/>
      <c r="U158" s="9"/>
      <c r="V158" s="86"/>
      <c r="W158" s="82"/>
      <c r="X158" s="82"/>
      <c r="Y158" s="87"/>
      <c r="Z158" s="9"/>
      <c r="AA158" s="86"/>
      <c r="AB158" s="82"/>
      <c r="AC158" s="82"/>
      <c r="AD158" s="87"/>
      <c r="AE158" s="9"/>
      <c r="AF158" s="108"/>
      <c r="AG158" s="18" t="str">
        <f>IF(ISERROR(VLOOKUP($F158,'Speciale dagen&amp;Activiteiten'!$A$3:$A$100,1,FALSE))=TRUE,"",VLOOKUP($F158,'Speciale dagen&amp;Activiteiten'!$A$3:$B$100,2,FALSE))</f>
        <v/>
      </c>
      <c r="AH158" s="14" t="str">
        <f>IF(ISERROR(VLOOKUP(CONCATENATE(DAY($F158),"-",MONTH($F158)),Verjaardagen!$C$2:$C$101,1,FALSE))=TRUE,"",VLOOKUP(CONCATENATE(DAY($F158),"-",MONTH($F158)),Verjaardagen!$C$2:$E$101,3,FALSE))</f>
        <v/>
      </c>
      <c r="AI158" s="15" t="str">
        <f>IF(ISERROR(VLOOKUP(F158,'School(vakanties)&amp;Activiteiten'!A$4:A$102,1,FALSE)=TRUE),IF(ISERROR(VLOOKUP(F158,'School(vakanties)&amp;Activiteiten'!B$4:B$102,1,FALSE)=TRUE),IF(AJ158&gt;0,AI157,""),VLOOKUP(F158,'School(vakanties)&amp;Activiteiten'!B$4:C$102,2,FALSE)),VLOOKUP(F158,'School(vakanties)&amp;Activiteiten'!A$4:C$102,3,FALSE))</f>
        <v/>
      </c>
      <c r="AJ158" s="16">
        <f>IF(ISERROR(VLOOKUP(F158,'School(vakanties)&amp;Activiteiten'!A$4:A$102,1,FALSE)=TRUE),IF(AND(AJ157&gt;0,AJ157&lt;999),AJ157-1,0),VLOOKUP(F158,'School(vakanties)&amp;Activiteiten'!A$4:D$102,4,FALSE))</f>
        <v>0</v>
      </c>
    </row>
    <row r="159" spans="1:36" x14ac:dyDescent="0.25">
      <c r="A159" s="180" t="str">
        <f t="shared" si="6"/>
        <v>--</v>
      </c>
      <c r="B159" s="110">
        <f t="shared" si="7"/>
        <v>27</v>
      </c>
      <c r="C159" s="179" t="str">
        <f>IF(F159="--","--",IF(ISEVEN(B159)=TRUE,SUBSTITUTE(LEFT(VLOOKUP(E159,'Basisgegevens+Uitleg'!$B$19:$D$25,3,),1),0,"--"),SUBSTITUTE(LEFT(VLOOKUP(E159,'Basisgegevens+Uitleg'!$B$19:$C$25,2,),1),0,"--")))</f>
        <v>M</v>
      </c>
      <c r="D159" s="179" t="str">
        <f>IF(F159="--","--",TRIM(IF(ISERROR(SEARCH("V",IF(IF('Basisgegevens+Uitleg'!$C$5="Ja",LEN(G159&amp;H159&amp;I159&amp;J159),0)+IF('Basisgegevens+Uitleg'!$C$6="Ja",LEN(L159&amp;M159&amp;N159&amp;O159),0)+IF('Basisgegevens+Uitleg'!$C$7="Ja",LEN(Q159&amp;R159&amp;S159&amp;T159),0)+IF('Basisgegevens+Uitleg'!$C$8="Ja",LEN(V159&amp;W159&amp;X159&amp;Y159),0)+IF('Basisgegevens+Uitleg'!$C$9="Ja",LEN(AA159&amp;AB159&amp;AC159&amp;AD159),0)&lt;(4+IF('Basisgegevens+Uitleg'!$C$6="Ja",4,0)+IF('Basisgegevens+Uitleg'!$C$7="Ja",4,0)+IF('Basisgegevens+Uitleg'!$C$8="Ja",4,0)+IF('Basisgegevens+Uitleg'!$C$9="Ja",4,0)),C159,"Niet")&amp;(G159&amp;H159&amp;I159&amp;J159&amp;IF('Basisgegevens+Uitleg'!$C$6="Ja",L159&amp;M159&amp;N159&amp;O159,"")&amp;IF('Basisgegevens+Uitleg'!$C$7="Ja",Q159&amp;R159&amp;S159&amp;T159,"")&amp;IF('Basisgegevens+Uitleg'!$C$8="Ja",V159&amp;W159&amp;X159&amp;Y159,"")&amp;IF('Basisgegevens+Uitleg'!$C$9="Ja",AA159&amp;AB159&amp;AC159&amp;AD159,"")),1))=TRUE,"","V ")&amp;IF(ISERROR(SEARCH("M",IF(IF('Basisgegevens+Uitleg'!$C$5="Ja",LEN(G159&amp;H159&amp;I159&amp;J159),0)+IF('Basisgegevens+Uitleg'!$C$6="Ja",LEN(L159&amp;M159&amp;N159&amp;O159),0)+IF('Basisgegevens+Uitleg'!$C$7="Ja",LEN(Q159&amp;R159&amp;S159&amp;T159),0)+IF('Basisgegevens+Uitleg'!$C$8="Ja",LEN(V159&amp;W159&amp;X159&amp;Y159),0)+IF('Basisgegevens+Uitleg'!$C$9="Ja",LEN(AA159&amp;AB159&amp;AC159&amp;AD159),0)&lt;(4+IF('Basisgegevens+Uitleg'!$C$6="Ja",4,0)+IF('Basisgegevens+Uitleg'!$C$7="Ja",4,0)+IF('Basisgegevens+Uitleg'!$C$8="Ja",4,0)+IF('Basisgegevens+Uitleg'!$C$9="Ja",4,0)),C159,"Niet")&amp;(G159&amp;H159&amp;I159&amp;J159&amp;IF('Basisgegevens+Uitleg'!$C$6="Ja",L159&amp;M159&amp;N159&amp;O159,"")&amp;IF('Basisgegevens+Uitleg'!$C$7="Ja",Q159&amp;R159&amp;S159&amp;T159,"")&amp;IF('Basisgegevens+Uitleg'!$C$8="Ja",V159&amp;W159&amp;X159&amp;Y159,"")&amp;IF('Basisgegevens+Uitleg'!$C$9="Ja",AA159&amp;AB159&amp;AC159&amp;AD159,"")),1))=TRUE,"","M ")&amp;IF(ISERROR(SEARCH("A",IF(IF('Basisgegevens+Uitleg'!$C$5="Ja",LEN(G159&amp;H159&amp;I159&amp;J159),0)+IF('Basisgegevens+Uitleg'!$C$6="Ja",LEN(L159&amp;M159&amp;N159&amp;O159),0)+IF('Basisgegevens+Uitleg'!$C$7="Ja",LEN(Q159&amp;R159&amp;S159&amp;T159),0)+IF('Basisgegevens+Uitleg'!$C$8="Ja",LEN(V159&amp;W159&amp;X159&amp;Y159),0)+IF('Basisgegevens+Uitleg'!$C$9="Ja",LEN(AA159&amp;AB159&amp;AC159&amp;AD159),0)&lt;(4+IF('Basisgegevens+Uitleg'!$C$6="Ja",4,0)+IF('Basisgegevens+Uitleg'!$C$7="Ja",4,0)+IF('Basisgegevens+Uitleg'!$C$8="Ja",4,0)+IF('Basisgegevens+Uitleg'!$C$9="Ja",4,0)),C159,"Niet")&amp;(G159&amp;H159&amp;I159&amp;J159&amp;IF('Basisgegevens+Uitleg'!$C$6="Ja",L159&amp;M159&amp;N159&amp;O159,"")&amp;IF('Basisgegevens+Uitleg'!$C$7="Ja",Q159&amp;R159&amp;S159&amp;T159,"")&amp;IF('Basisgegevens+Uitleg'!$C$8="Ja",V159&amp;W159&amp;X159&amp;Y159,"")&amp;IF('Basisgegevens+Uitleg'!$C$9="Ja",AA159&amp;AB159&amp;AC159&amp;AD159,"")),1))=TRUE,"","A")))</f>
        <v>M</v>
      </c>
      <c r="E159" s="110" t="str">
        <f t="shared" si="8"/>
        <v>Woensdag</v>
      </c>
      <c r="F159" s="138">
        <f>IF(ROW(E159)-5&lt;='Basisgegevens+Uitleg'!$C$2,F158+1,"--")</f>
        <v>45476</v>
      </c>
      <c r="G159" s="86"/>
      <c r="H159" s="82"/>
      <c r="I159" s="82"/>
      <c r="J159" s="87"/>
      <c r="K159" s="9"/>
      <c r="L159" s="86"/>
      <c r="M159" s="82"/>
      <c r="N159" s="82"/>
      <c r="O159" s="87"/>
      <c r="P159" s="9"/>
      <c r="Q159" s="86"/>
      <c r="R159" s="82"/>
      <c r="S159" s="82"/>
      <c r="T159" s="87"/>
      <c r="U159" s="9"/>
      <c r="V159" s="86"/>
      <c r="W159" s="82"/>
      <c r="X159" s="82"/>
      <c r="Y159" s="87"/>
      <c r="Z159" s="9"/>
      <c r="AA159" s="86"/>
      <c r="AB159" s="82"/>
      <c r="AC159" s="82"/>
      <c r="AD159" s="87"/>
      <c r="AE159" s="9"/>
      <c r="AF159" s="108"/>
      <c r="AG159" s="18" t="str">
        <f>IF(ISERROR(VLOOKUP($F159,'Speciale dagen&amp;Activiteiten'!$A$3:$A$100,1,FALSE))=TRUE,"",VLOOKUP($F159,'Speciale dagen&amp;Activiteiten'!$A$3:$B$100,2,FALSE))</f>
        <v/>
      </c>
      <c r="AH159" s="14" t="str">
        <f>IF(ISERROR(VLOOKUP(CONCATENATE(DAY($F159),"-",MONTH($F159)),Verjaardagen!$C$2:$C$101,1,FALSE))=TRUE,"",VLOOKUP(CONCATENATE(DAY($F159),"-",MONTH($F159)),Verjaardagen!$C$2:$E$101,3,FALSE))</f>
        <v/>
      </c>
      <c r="AI159" s="15" t="str">
        <f>IF(ISERROR(VLOOKUP(F159,'School(vakanties)&amp;Activiteiten'!A$4:A$102,1,FALSE)=TRUE),IF(ISERROR(VLOOKUP(F159,'School(vakanties)&amp;Activiteiten'!B$4:B$102,1,FALSE)=TRUE),IF(AJ159&gt;0,AI158,""),VLOOKUP(F159,'School(vakanties)&amp;Activiteiten'!B$4:C$102,2,FALSE)),VLOOKUP(F159,'School(vakanties)&amp;Activiteiten'!A$4:C$102,3,FALSE))</f>
        <v/>
      </c>
      <c r="AJ159" s="16">
        <f>IF(ISERROR(VLOOKUP(F159,'School(vakanties)&amp;Activiteiten'!A$4:A$102,1,FALSE)=TRUE),IF(AND(AJ158&gt;0,AJ158&lt;999),AJ158-1,0),VLOOKUP(F159,'School(vakanties)&amp;Activiteiten'!A$4:D$102,4,FALSE))</f>
        <v>0</v>
      </c>
    </row>
    <row r="160" spans="1:36" x14ac:dyDescent="0.25">
      <c r="A160" s="180" t="str">
        <f t="shared" si="6"/>
        <v>--</v>
      </c>
      <c r="B160" s="110">
        <f t="shared" si="7"/>
        <v>27</v>
      </c>
      <c r="C160" s="179" t="str">
        <f>IF(F160="--","--",IF(ISEVEN(B160)=TRUE,SUBSTITUTE(LEFT(VLOOKUP(E160,'Basisgegevens+Uitleg'!$B$19:$D$25,3,),1),0,"--"),SUBSTITUTE(LEFT(VLOOKUP(E160,'Basisgegevens+Uitleg'!$B$19:$C$25,2,),1),0,"--")))</f>
        <v>M</v>
      </c>
      <c r="D160" s="179" t="str">
        <f>IF(F160="--","--",TRIM(IF(ISERROR(SEARCH("V",IF(IF('Basisgegevens+Uitleg'!$C$5="Ja",LEN(G160&amp;H160&amp;I160&amp;J160),0)+IF('Basisgegevens+Uitleg'!$C$6="Ja",LEN(L160&amp;M160&amp;N160&amp;O160),0)+IF('Basisgegevens+Uitleg'!$C$7="Ja",LEN(Q160&amp;R160&amp;S160&amp;T160),0)+IF('Basisgegevens+Uitleg'!$C$8="Ja",LEN(V160&amp;W160&amp;X160&amp;Y160),0)+IF('Basisgegevens+Uitleg'!$C$9="Ja",LEN(AA160&amp;AB160&amp;AC160&amp;AD160),0)&lt;(4+IF('Basisgegevens+Uitleg'!$C$6="Ja",4,0)+IF('Basisgegevens+Uitleg'!$C$7="Ja",4,0)+IF('Basisgegevens+Uitleg'!$C$8="Ja",4,0)+IF('Basisgegevens+Uitleg'!$C$9="Ja",4,0)),C160,"Niet")&amp;(G160&amp;H160&amp;I160&amp;J160&amp;IF('Basisgegevens+Uitleg'!$C$6="Ja",L160&amp;M160&amp;N160&amp;O160,"")&amp;IF('Basisgegevens+Uitleg'!$C$7="Ja",Q160&amp;R160&amp;S160&amp;T160,"")&amp;IF('Basisgegevens+Uitleg'!$C$8="Ja",V160&amp;W160&amp;X160&amp;Y160,"")&amp;IF('Basisgegevens+Uitleg'!$C$9="Ja",AA160&amp;AB160&amp;AC160&amp;AD160,"")),1))=TRUE,"","V ")&amp;IF(ISERROR(SEARCH("M",IF(IF('Basisgegevens+Uitleg'!$C$5="Ja",LEN(G160&amp;H160&amp;I160&amp;J160),0)+IF('Basisgegevens+Uitleg'!$C$6="Ja",LEN(L160&amp;M160&amp;N160&amp;O160),0)+IF('Basisgegevens+Uitleg'!$C$7="Ja",LEN(Q160&amp;R160&amp;S160&amp;T160),0)+IF('Basisgegevens+Uitleg'!$C$8="Ja",LEN(V160&amp;W160&amp;X160&amp;Y160),0)+IF('Basisgegevens+Uitleg'!$C$9="Ja",LEN(AA160&amp;AB160&amp;AC160&amp;AD160),0)&lt;(4+IF('Basisgegevens+Uitleg'!$C$6="Ja",4,0)+IF('Basisgegevens+Uitleg'!$C$7="Ja",4,0)+IF('Basisgegevens+Uitleg'!$C$8="Ja",4,0)+IF('Basisgegevens+Uitleg'!$C$9="Ja",4,0)),C160,"Niet")&amp;(G160&amp;H160&amp;I160&amp;J160&amp;IF('Basisgegevens+Uitleg'!$C$6="Ja",L160&amp;M160&amp;N160&amp;O160,"")&amp;IF('Basisgegevens+Uitleg'!$C$7="Ja",Q160&amp;R160&amp;S160&amp;T160,"")&amp;IF('Basisgegevens+Uitleg'!$C$8="Ja",V160&amp;W160&amp;X160&amp;Y160,"")&amp;IF('Basisgegevens+Uitleg'!$C$9="Ja",AA160&amp;AB160&amp;AC160&amp;AD160,"")),1))=TRUE,"","M ")&amp;IF(ISERROR(SEARCH("A",IF(IF('Basisgegevens+Uitleg'!$C$5="Ja",LEN(G160&amp;H160&amp;I160&amp;J160),0)+IF('Basisgegevens+Uitleg'!$C$6="Ja",LEN(L160&amp;M160&amp;N160&amp;O160),0)+IF('Basisgegevens+Uitleg'!$C$7="Ja",LEN(Q160&amp;R160&amp;S160&amp;T160),0)+IF('Basisgegevens+Uitleg'!$C$8="Ja",LEN(V160&amp;W160&amp;X160&amp;Y160),0)+IF('Basisgegevens+Uitleg'!$C$9="Ja",LEN(AA160&amp;AB160&amp;AC160&amp;AD160),0)&lt;(4+IF('Basisgegevens+Uitleg'!$C$6="Ja",4,0)+IF('Basisgegevens+Uitleg'!$C$7="Ja",4,0)+IF('Basisgegevens+Uitleg'!$C$8="Ja",4,0)+IF('Basisgegevens+Uitleg'!$C$9="Ja",4,0)),C160,"Niet")&amp;(G160&amp;H160&amp;I160&amp;J160&amp;IF('Basisgegevens+Uitleg'!$C$6="Ja",L160&amp;M160&amp;N160&amp;O160,"")&amp;IF('Basisgegevens+Uitleg'!$C$7="Ja",Q160&amp;R160&amp;S160&amp;T160,"")&amp;IF('Basisgegevens+Uitleg'!$C$8="Ja",V160&amp;W160&amp;X160&amp;Y160,"")&amp;IF('Basisgegevens+Uitleg'!$C$9="Ja",AA160&amp;AB160&amp;AC160&amp;AD160,"")),1))=TRUE,"","A")))</f>
        <v>M</v>
      </c>
      <c r="E160" s="110" t="str">
        <f t="shared" si="8"/>
        <v>Donderdag</v>
      </c>
      <c r="F160" s="138">
        <f>IF(ROW(E160)-5&lt;='Basisgegevens+Uitleg'!$C$2,F159+1,"--")</f>
        <v>45477</v>
      </c>
      <c r="G160" s="86"/>
      <c r="H160" s="82"/>
      <c r="I160" s="82"/>
      <c r="J160" s="87"/>
      <c r="K160" s="9"/>
      <c r="L160" s="86"/>
      <c r="M160" s="82"/>
      <c r="N160" s="82"/>
      <c r="O160" s="87"/>
      <c r="P160" s="9"/>
      <c r="Q160" s="86"/>
      <c r="R160" s="82"/>
      <c r="S160" s="82"/>
      <c r="T160" s="87"/>
      <c r="U160" s="9"/>
      <c r="V160" s="86"/>
      <c r="W160" s="82"/>
      <c r="X160" s="82"/>
      <c r="Y160" s="87"/>
      <c r="Z160" s="9"/>
      <c r="AA160" s="86"/>
      <c r="AB160" s="82"/>
      <c r="AC160" s="82"/>
      <c r="AD160" s="87"/>
      <c r="AE160" s="9"/>
      <c r="AF160" s="108"/>
      <c r="AG160" s="18" t="str">
        <f>IF(ISERROR(VLOOKUP($F160,'Speciale dagen&amp;Activiteiten'!$A$3:$A$100,1,FALSE))=TRUE,"",VLOOKUP($F160,'Speciale dagen&amp;Activiteiten'!$A$3:$B$100,2,FALSE))</f>
        <v/>
      </c>
      <c r="AH160" s="14" t="str">
        <f>IF(ISERROR(VLOOKUP(CONCATENATE(DAY($F160),"-",MONTH($F160)),Verjaardagen!$C$2:$C$101,1,FALSE))=TRUE,"",VLOOKUP(CONCATENATE(DAY($F160),"-",MONTH($F160)),Verjaardagen!$C$2:$E$101,3,FALSE))</f>
        <v/>
      </c>
      <c r="AI160" s="15" t="str">
        <f>IF(ISERROR(VLOOKUP(F160,'School(vakanties)&amp;Activiteiten'!A$4:A$102,1,FALSE)=TRUE),IF(ISERROR(VLOOKUP(F160,'School(vakanties)&amp;Activiteiten'!B$4:B$102,1,FALSE)=TRUE),IF(AJ160&gt;0,AI159,""),VLOOKUP(F160,'School(vakanties)&amp;Activiteiten'!B$4:C$102,2,FALSE)),VLOOKUP(F160,'School(vakanties)&amp;Activiteiten'!A$4:C$102,3,FALSE))</f>
        <v/>
      </c>
      <c r="AJ160" s="16">
        <f>IF(ISERROR(VLOOKUP(F160,'School(vakanties)&amp;Activiteiten'!A$4:A$102,1,FALSE)=TRUE),IF(AND(AJ159&gt;0,AJ159&lt;999),AJ159-1,0),VLOOKUP(F160,'School(vakanties)&amp;Activiteiten'!A$4:D$102,4,FALSE))</f>
        <v>0</v>
      </c>
    </row>
    <row r="161" spans="1:36" x14ac:dyDescent="0.25">
      <c r="A161" s="180" t="str">
        <f t="shared" si="6"/>
        <v>--</v>
      </c>
      <c r="B161" s="110">
        <f t="shared" si="7"/>
        <v>27</v>
      </c>
      <c r="C161" s="179" t="str">
        <f>IF(F161="--","--",IF(ISEVEN(B161)=TRUE,SUBSTITUTE(LEFT(VLOOKUP(E161,'Basisgegevens+Uitleg'!$B$19:$D$25,3,),1),0,"--"),SUBSTITUTE(LEFT(VLOOKUP(E161,'Basisgegevens+Uitleg'!$B$19:$C$25,2,),1),0,"--")))</f>
        <v>M</v>
      </c>
      <c r="D161" s="179" t="str">
        <f>IF(F161="--","--",TRIM(IF(ISERROR(SEARCH("V",IF(IF('Basisgegevens+Uitleg'!$C$5="Ja",LEN(G161&amp;H161&amp;I161&amp;J161),0)+IF('Basisgegevens+Uitleg'!$C$6="Ja",LEN(L161&amp;M161&amp;N161&amp;O161),0)+IF('Basisgegevens+Uitleg'!$C$7="Ja",LEN(Q161&amp;R161&amp;S161&amp;T161),0)+IF('Basisgegevens+Uitleg'!$C$8="Ja",LEN(V161&amp;W161&amp;X161&amp;Y161),0)+IF('Basisgegevens+Uitleg'!$C$9="Ja",LEN(AA161&amp;AB161&amp;AC161&amp;AD161),0)&lt;(4+IF('Basisgegevens+Uitleg'!$C$6="Ja",4,0)+IF('Basisgegevens+Uitleg'!$C$7="Ja",4,0)+IF('Basisgegevens+Uitleg'!$C$8="Ja",4,0)+IF('Basisgegevens+Uitleg'!$C$9="Ja",4,0)),C161,"Niet")&amp;(G161&amp;H161&amp;I161&amp;J161&amp;IF('Basisgegevens+Uitleg'!$C$6="Ja",L161&amp;M161&amp;N161&amp;O161,"")&amp;IF('Basisgegevens+Uitleg'!$C$7="Ja",Q161&amp;R161&amp;S161&amp;T161,"")&amp;IF('Basisgegevens+Uitleg'!$C$8="Ja",V161&amp;W161&amp;X161&amp;Y161,"")&amp;IF('Basisgegevens+Uitleg'!$C$9="Ja",AA161&amp;AB161&amp;AC161&amp;AD161,"")),1))=TRUE,"","V ")&amp;IF(ISERROR(SEARCH("M",IF(IF('Basisgegevens+Uitleg'!$C$5="Ja",LEN(G161&amp;H161&amp;I161&amp;J161),0)+IF('Basisgegevens+Uitleg'!$C$6="Ja",LEN(L161&amp;M161&amp;N161&amp;O161),0)+IF('Basisgegevens+Uitleg'!$C$7="Ja",LEN(Q161&amp;R161&amp;S161&amp;T161),0)+IF('Basisgegevens+Uitleg'!$C$8="Ja",LEN(V161&amp;W161&amp;X161&amp;Y161),0)+IF('Basisgegevens+Uitleg'!$C$9="Ja",LEN(AA161&amp;AB161&amp;AC161&amp;AD161),0)&lt;(4+IF('Basisgegevens+Uitleg'!$C$6="Ja",4,0)+IF('Basisgegevens+Uitleg'!$C$7="Ja",4,0)+IF('Basisgegevens+Uitleg'!$C$8="Ja",4,0)+IF('Basisgegevens+Uitleg'!$C$9="Ja",4,0)),C161,"Niet")&amp;(G161&amp;H161&amp;I161&amp;J161&amp;IF('Basisgegevens+Uitleg'!$C$6="Ja",L161&amp;M161&amp;N161&amp;O161,"")&amp;IF('Basisgegevens+Uitleg'!$C$7="Ja",Q161&amp;R161&amp;S161&amp;T161,"")&amp;IF('Basisgegevens+Uitleg'!$C$8="Ja",V161&amp;W161&amp;X161&amp;Y161,"")&amp;IF('Basisgegevens+Uitleg'!$C$9="Ja",AA161&amp;AB161&amp;AC161&amp;AD161,"")),1))=TRUE,"","M ")&amp;IF(ISERROR(SEARCH("A",IF(IF('Basisgegevens+Uitleg'!$C$5="Ja",LEN(G161&amp;H161&amp;I161&amp;J161),0)+IF('Basisgegevens+Uitleg'!$C$6="Ja",LEN(L161&amp;M161&amp;N161&amp;O161),0)+IF('Basisgegevens+Uitleg'!$C$7="Ja",LEN(Q161&amp;R161&amp;S161&amp;T161),0)+IF('Basisgegevens+Uitleg'!$C$8="Ja",LEN(V161&amp;W161&amp;X161&amp;Y161),0)+IF('Basisgegevens+Uitleg'!$C$9="Ja",LEN(AA161&amp;AB161&amp;AC161&amp;AD161),0)&lt;(4+IF('Basisgegevens+Uitleg'!$C$6="Ja",4,0)+IF('Basisgegevens+Uitleg'!$C$7="Ja",4,0)+IF('Basisgegevens+Uitleg'!$C$8="Ja",4,0)+IF('Basisgegevens+Uitleg'!$C$9="Ja",4,0)),C161,"Niet")&amp;(G161&amp;H161&amp;I161&amp;J161&amp;IF('Basisgegevens+Uitleg'!$C$6="Ja",L161&amp;M161&amp;N161&amp;O161,"")&amp;IF('Basisgegevens+Uitleg'!$C$7="Ja",Q161&amp;R161&amp;S161&amp;T161,"")&amp;IF('Basisgegevens+Uitleg'!$C$8="Ja",V161&amp;W161&amp;X161&amp;Y161,"")&amp;IF('Basisgegevens+Uitleg'!$C$9="Ja",AA161&amp;AB161&amp;AC161&amp;AD161,"")),1))=TRUE,"","A")))</f>
        <v>M</v>
      </c>
      <c r="E161" s="110" t="str">
        <f t="shared" si="8"/>
        <v>Vrijdag</v>
      </c>
      <c r="F161" s="138">
        <f>IF(ROW(E161)-5&lt;='Basisgegevens+Uitleg'!$C$2,F160+1,"--")</f>
        <v>45478</v>
      </c>
      <c r="G161" s="86"/>
      <c r="H161" s="82"/>
      <c r="I161" s="82"/>
      <c r="J161" s="87"/>
      <c r="K161" s="9"/>
      <c r="L161" s="86"/>
      <c r="M161" s="82"/>
      <c r="N161" s="82"/>
      <c r="O161" s="87"/>
      <c r="P161" s="9"/>
      <c r="Q161" s="86"/>
      <c r="R161" s="82"/>
      <c r="S161" s="82"/>
      <c r="T161" s="87"/>
      <c r="U161" s="9"/>
      <c r="V161" s="86"/>
      <c r="W161" s="82"/>
      <c r="X161" s="82"/>
      <c r="Y161" s="87"/>
      <c r="Z161" s="9"/>
      <c r="AA161" s="86"/>
      <c r="AB161" s="82"/>
      <c r="AC161" s="82"/>
      <c r="AD161" s="87"/>
      <c r="AE161" s="9"/>
      <c r="AF161" s="108"/>
      <c r="AG161" s="18" t="str">
        <f>IF(ISERROR(VLOOKUP($F161,'Speciale dagen&amp;Activiteiten'!$A$3:$A$100,1,FALSE))=TRUE,"",VLOOKUP($F161,'Speciale dagen&amp;Activiteiten'!$A$3:$B$100,2,FALSE))</f>
        <v/>
      </c>
      <c r="AH161" s="14" t="str">
        <f>IF(ISERROR(VLOOKUP(CONCATENATE(DAY($F161),"-",MONTH($F161)),Verjaardagen!$C$2:$C$101,1,FALSE))=TRUE,"",VLOOKUP(CONCATENATE(DAY($F161),"-",MONTH($F161)),Verjaardagen!$C$2:$E$101,3,FALSE))</f>
        <v/>
      </c>
      <c r="AI161" s="15" t="str">
        <f>IF(ISERROR(VLOOKUP(F161,'School(vakanties)&amp;Activiteiten'!A$4:A$102,1,FALSE)=TRUE),IF(ISERROR(VLOOKUP(F161,'School(vakanties)&amp;Activiteiten'!B$4:B$102,1,FALSE)=TRUE),IF(AJ161&gt;0,AI160,""),VLOOKUP(F161,'School(vakanties)&amp;Activiteiten'!B$4:C$102,2,FALSE)),VLOOKUP(F161,'School(vakanties)&amp;Activiteiten'!A$4:C$102,3,FALSE))</f>
        <v/>
      </c>
      <c r="AJ161" s="16">
        <f>IF(ISERROR(VLOOKUP(F161,'School(vakanties)&amp;Activiteiten'!A$4:A$102,1,FALSE)=TRUE),IF(AND(AJ160&gt;0,AJ160&lt;999),AJ160-1,0),VLOOKUP(F161,'School(vakanties)&amp;Activiteiten'!A$4:D$102,4,FALSE))</f>
        <v>0</v>
      </c>
    </row>
    <row r="162" spans="1:36" x14ac:dyDescent="0.25">
      <c r="A162" s="180" t="str">
        <f t="shared" si="6"/>
        <v>--</v>
      </c>
      <c r="B162" s="110">
        <f t="shared" si="7"/>
        <v>27</v>
      </c>
      <c r="C162" s="179" t="str">
        <f>IF(F162="--","--",IF(ISEVEN(B162)=TRUE,SUBSTITUTE(LEFT(VLOOKUP(E162,'Basisgegevens+Uitleg'!$B$19:$D$25,3,),1),0,"--"),SUBSTITUTE(LEFT(VLOOKUP(E162,'Basisgegevens+Uitleg'!$B$19:$C$25,2,),1),0,"--")))</f>
        <v>A</v>
      </c>
      <c r="D162" s="179" t="str">
        <f>IF(F162="--","--",TRIM(IF(ISERROR(SEARCH("V",IF(IF('Basisgegevens+Uitleg'!$C$5="Ja",LEN(G162&amp;H162&amp;I162&amp;J162),0)+IF('Basisgegevens+Uitleg'!$C$6="Ja",LEN(L162&amp;M162&amp;N162&amp;O162),0)+IF('Basisgegevens+Uitleg'!$C$7="Ja",LEN(Q162&amp;R162&amp;S162&amp;T162),0)+IF('Basisgegevens+Uitleg'!$C$8="Ja",LEN(V162&amp;W162&amp;X162&amp;Y162),0)+IF('Basisgegevens+Uitleg'!$C$9="Ja",LEN(AA162&amp;AB162&amp;AC162&amp;AD162),0)&lt;(4+IF('Basisgegevens+Uitleg'!$C$6="Ja",4,0)+IF('Basisgegevens+Uitleg'!$C$7="Ja",4,0)+IF('Basisgegevens+Uitleg'!$C$8="Ja",4,0)+IF('Basisgegevens+Uitleg'!$C$9="Ja",4,0)),C162,"Niet")&amp;(G162&amp;H162&amp;I162&amp;J162&amp;IF('Basisgegevens+Uitleg'!$C$6="Ja",L162&amp;M162&amp;N162&amp;O162,"")&amp;IF('Basisgegevens+Uitleg'!$C$7="Ja",Q162&amp;R162&amp;S162&amp;T162,"")&amp;IF('Basisgegevens+Uitleg'!$C$8="Ja",V162&amp;W162&amp;X162&amp;Y162,"")&amp;IF('Basisgegevens+Uitleg'!$C$9="Ja",AA162&amp;AB162&amp;AC162&amp;AD162,"")),1))=TRUE,"","V ")&amp;IF(ISERROR(SEARCH("M",IF(IF('Basisgegevens+Uitleg'!$C$5="Ja",LEN(G162&amp;H162&amp;I162&amp;J162),0)+IF('Basisgegevens+Uitleg'!$C$6="Ja",LEN(L162&amp;M162&amp;N162&amp;O162),0)+IF('Basisgegevens+Uitleg'!$C$7="Ja",LEN(Q162&amp;R162&amp;S162&amp;T162),0)+IF('Basisgegevens+Uitleg'!$C$8="Ja",LEN(V162&amp;W162&amp;X162&amp;Y162),0)+IF('Basisgegevens+Uitleg'!$C$9="Ja",LEN(AA162&amp;AB162&amp;AC162&amp;AD162),0)&lt;(4+IF('Basisgegevens+Uitleg'!$C$6="Ja",4,0)+IF('Basisgegevens+Uitleg'!$C$7="Ja",4,0)+IF('Basisgegevens+Uitleg'!$C$8="Ja",4,0)+IF('Basisgegevens+Uitleg'!$C$9="Ja",4,0)),C162,"Niet")&amp;(G162&amp;H162&amp;I162&amp;J162&amp;IF('Basisgegevens+Uitleg'!$C$6="Ja",L162&amp;M162&amp;N162&amp;O162,"")&amp;IF('Basisgegevens+Uitleg'!$C$7="Ja",Q162&amp;R162&amp;S162&amp;T162,"")&amp;IF('Basisgegevens+Uitleg'!$C$8="Ja",V162&amp;W162&amp;X162&amp;Y162,"")&amp;IF('Basisgegevens+Uitleg'!$C$9="Ja",AA162&amp;AB162&amp;AC162&amp;AD162,"")),1))=TRUE,"","M ")&amp;IF(ISERROR(SEARCH("A",IF(IF('Basisgegevens+Uitleg'!$C$5="Ja",LEN(G162&amp;H162&amp;I162&amp;J162),0)+IF('Basisgegevens+Uitleg'!$C$6="Ja",LEN(L162&amp;M162&amp;N162&amp;O162),0)+IF('Basisgegevens+Uitleg'!$C$7="Ja",LEN(Q162&amp;R162&amp;S162&amp;T162),0)+IF('Basisgegevens+Uitleg'!$C$8="Ja",LEN(V162&amp;W162&amp;X162&amp;Y162),0)+IF('Basisgegevens+Uitleg'!$C$9="Ja",LEN(AA162&amp;AB162&amp;AC162&amp;AD162),0)&lt;(4+IF('Basisgegevens+Uitleg'!$C$6="Ja",4,0)+IF('Basisgegevens+Uitleg'!$C$7="Ja",4,0)+IF('Basisgegevens+Uitleg'!$C$8="Ja",4,0)+IF('Basisgegevens+Uitleg'!$C$9="Ja",4,0)),C162,"Niet")&amp;(G162&amp;H162&amp;I162&amp;J162&amp;IF('Basisgegevens+Uitleg'!$C$6="Ja",L162&amp;M162&amp;N162&amp;O162,"")&amp;IF('Basisgegevens+Uitleg'!$C$7="Ja",Q162&amp;R162&amp;S162&amp;T162,"")&amp;IF('Basisgegevens+Uitleg'!$C$8="Ja",V162&amp;W162&amp;X162&amp;Y162,"")&amp;IF('Basisgegevens+Uitleg'!$C$9="Ja",AA162&amp;AB162&amp;AC162&amp;AD162,"")),1))=TRUE,"","A")))</f>
        <v>A</v>
      </c>
      <c r="E162" s="110" t="str">
        <f t="shared" si="8"/>
        <v>Zaterdag</v>
      </c>
      <c r="F162" s="138">
        <f>IF(ROW(E162)-5&lt;='Basisgegevens+Uitleg'!$C$2,F161+1,"--")</f>
        <v>45479</v>
      </c>
      <c r="G162" s="86"/>
      <c r="H162" s="82"/>
      <c r="I162" s="82"/>
      <c r="J162" s="87"/>
      <c r="K162" s="9"/>
      <c r="L162" s="86"/>
      <c r="M162" s="82"/>
      <c r="N162" s="82"/>
      <c r="O162" s="87"/>
      <c r="P162" s="9"/>
      <c r="Q162" s="86"/>
      <c r="R162" s="82"/>
      <c r="S162" s="82"/>
      <c r="T162" s="87"/>
      <c r="U162" s="9"/>
      <c r="V162" s="86"/>
      <c r="W162" s="82"/>
      <c r="X162" s="82"/>
      <c r="Y162" s="87"/>
      <c r="Z162" s="9"/>
      <c r="AA162" s="86"/>
      <c r="AB162" s="82"/>
      <c r="AC162" s="82"/>
      <c r="AD162" s="87"/>
      <c r="AE162" s="9"/>
      <c r="AF162" s="108"/>
      <c r="AG162" s="18" t="str">
        <f>IF(ISERROR(VLOOKUP($F162,'Speciale dagen&amp;Activiteiten'!$A$3:$A$100,1,FALSE))=TRUE,"",VLOOKUP($F162,'Speciale dagen&amp;Activiteiten'!$A$3:$B$100,2,FALSE))</f>
        <v/>
      </c>
      <c r="AH162" s="14" t="str">
        <f>IF(ISERROR(VLOOKUP(CONCATENATE(DAY($F162),"-",MONTH($F162)),Verjaardagen!$C$2:$C$101,1,FALSE))=TRUE,"",VLOOKUP(CONCATENATE(DAY($F162),"-",MONTH($F162)),Verjaardagen!$C$2:$E$101,3,FALSE))</f>
        <v/>
      </c>
      <c r="AI162" s="15" t="str">
        <f>IF(ISERROR(VLOOKUP(F162,'School(vakanties)&amp;Activiteiten'!A$4:A$102,1,FALSE)=TRUE),IF(ISERROR(VLOOKUP(F162,'School(vakanties)&amp;Activiteiten'!B$4:B$102,1,FALSE)=TRUE),IF(AJ162&gt;0,AI161,""),VLOOKUP(F162,'School(vakanties)&amp;Activiteiten'!B$4:C$102,2,FALSE)),VLOOKUP(F162,'School(vakanties)&amp;Activiteiten'!A$4:C$102,3,FALSE))</f>
        <v/>
      </c>
      <c r="AJ162" s="16">
        <f>IF(ISERROR(VLOOKUP(F162,'School(vakanties)&amp;Activiteiten'!A$4:A$102,1,FALSE)=TRUE),IF(AND(AJ161&gt;0,AJ161&lt;999),AJ161-1,0),VLOOKUP(F162,'School(vakanties)&amp;Activiteiten'!A$4:D$102,4,FALSE))</f>
        <v>0</v>
      </c>
    </row>
    <row r="163" spans="1:36" x14ac:dyDescent="0.25">
      <c r="A163" s="180" t="str">
        <f t="shared" si="6"/>
        <v>--</v>
      </c>
      <c r="B163" s="110">
        <f t="shared" si="7"/>
        <v>27</v>
      </c>
      <c r="C163" s="179" t="str">
        <f>IF(F163="--","--",IF(ISEVEN(B163)=TRUE,SUBSTITUTE(LEFT(VLOOKUP(E163,'Basisgegevens+Uitleg'!$B$19:$D$25,3,),1),0,"--"),SUBSTITUTE(LEFT(VLOOKUP(E163,'Basisgegevens+Uitleg'!$B$19:$C$25,2,),1),0,"--")))</f>
        <v>V</v>
      </c>
      <c r="D163" s="179" t="str">
        <f>IF(F163="--","--",TRIM(IF(ISERROR(SEARCH("V",IF(IF('Basisgegevens+Uitleg'!$C$5="Ja",LEN(G163&amp;H163&amp;I163&amp;J163),0)+IF('Basisgegevens+Uitleg'!$C$6="Ja",LEN(L163&amp;M163&amp;N163&amp;O163),0)+IF('Basisgegevens+Uitleg'!$C$7="Ja",LEN(Q163&amp;R163&amp;S163&amp;T163),0)+IF('Basisgegevens+Uitleg'!$C$8="Ja",LEN(V163&amp;W163&amp;X163&amp;Y163),0)+IF('Basisgegevens+Uitleg'!$C$9="Ja",LEN(AA163&amp;AB163&amp;AC163&amp;AD163),0)&lt;(4+IF('Basisgegevens+Uitleg'!$C$6="Ja",4,0)+IF('Basisgegevens+Uitleg'!$C$7="Ja",4,0)+IF('Basisgegevens+Uitleg'!$C$8="Ja",4,0)+IF('Basisgegevens+Uitleg'!$C$9="Ja",4,0)),C163,"Niet")&amp;(G163&amp;H163&amp;I163&amp;J163&amp;IF('Basisgegevens+Uitleg'!$C$6="Ja",L163&amp;M163&amp;N163&amp;O163,"")&amp;IF('Basisgegevens+Uitleg'!$C$7="Ja",Q163&amp;R163&amp;S163&amp;T163,"")&amp;IF('Basisgegevens+Uitleg'!$C$8="Ja",V163&amp;W163&amp;X163&amp;Y163,"")&amp;IF('Basisgegevens+Uitleg'!$C$9="Ja",AA163&amp;AB163&amp;AC163&amp;AD163,"")),1))=TRUE,"","V ")&amp;IF(ISERROR(SEARCH("M",IF(IF('Basisgegevens+Uitleg'!$C$5="Ja",LEN(G163&amp;H163&amp;I163&amp;J163),0)+IF('Basisgegevens+Uitleg'!$C$6="Ja",LEN(L163&amp;M163&amp;N163&amp;O163),0)+IF('Basisgegevens+Uitleg'!$C$7="Ja",LEN(Q163&amp;R163&amp;S163&amp;T163),0)+IF('Basisgegevens+Uitleg'!$C$8="Ja",LEN(V163&amp;W163&amp;X163&amp;Y163),0)+IF('Basisgegevens+Uitleg'!$C$9="Ja",LEN(AA163&amp;AB163&amp;AC163&amp;AD163),0)&lt;(4+IF('Basisgegevens+Uitleg'!$C$6="Ja",4,0)+IF('Basisgegevens+Uitleg'!$C$7="Ja",4,0)+IF('Basisgegevens+Uitleg'!$C$8="Ja",4,0)+IF('Basisgegevens+Uitleg'!$C$9="Ja",4,0)),C163,"Niet")&amp;(G163&amp;H163&amp;I163&amp;J163&amp;IF('Basisgegevens+Uitleg'!$C$6="Ja",L163&amp;M163&amp;N163&amp;O163,"")&amp;IF('Basisgegevens+Uitleg'!$C$7="Ja",Q163&amp;R163&amp;S163&amp;T163,"")&amp;IF('Basisgegevens+Uitleg'!$C$8="Ja",V163&amp;W163&amp;X163&amp;Y163,"")&amp;IF('Basisgegevens+Uitleg'!$C$9="Ja",AA163&amp;AB163&amp;AC163&amp;AD163,"")),1))=TRUE,"","M ")&amp;IF(ISERROR(SEARCH("A",IF(IF('Basisgegevens+Uitleg'!$C$5="Ja",LEN(G163&amp;H163&amp;I163&amp;J163),0)+IF('Basisgegevens+Uitleg'!$C$6="Ja",LEN(L163&amp;M163&amp;N163&amp;O163),0)+IF('Basisgegevens+Uitleg'!$C$7="Ja",LEN(Q163&amp;R163&amp;S163&amp;T163),0)+IF('Basisgegevens+Uitleg'!$C$8="Ja",LEN(V163&amp;W163&amp;X163&amp;Y163),0)+IF('Basisgegevens+Uitleg'!$C$9="Ja",LEN(AA163&amp;AB163&amp;AC163&amp;AD163),0)&lt;(4+IF('Basisgegevens+Uitleg'!$C$6="Ja",4,0)+IF('Basisgegevens+Uitleg'!$C$7="Ja",4,0)+IF('Basisgegevens+Uitleg'!$C$8="Ja",4,0)+IF('Basisgegevens+Uitleg'!$C$9="Ja",4,0)),C163,"Niet")&amp;(G163&amp;H163&amp;I163&amp;J163&amp;IF('Basisgegevens+Uitleg'!$C$6="Ja",L163&amp;M163&amp;N163&amp;O163,"")&amp;IF('Basisgegevens+Uitleg'!$C$7="Ja",Q163&amp;R163&amp;S163&amp;T163,"")&amp;IF('Basisgegevens+Uitleg'!$C$8="Ja",V163&amp;W163&amp;X163&amp;Y163,"")&amp;IF('Basisgegevens+Uitleg'!$C$9="Ja",AA163&amp;AB163&amp;AC163&amp;AD163,"")),1))=TRUE,"","A")))</f>
        <v>V</v>
      </c>
      <c r="E163" s="110" t="str">
        <f t="shared" si="8"/>
        <v>Zondag</v>
      </c>
      <c r="F163" s="138">
        <f>IF(ROW(E163)-5&lt;='Basisgegevens+Uitleg'!$C$2,F162+1,"--")</f>
        <v>45480</v>
      </c>
      <c r="G163" s="86"/>
      <c r="H163" s="82"/>
      <c r="I163" s="82"/>
      <c r="J163" s="87"/>
      <c r="K163" s="9"/>
      <c r="L163" s="86"/>
      <c r="M163" s="82"/>
      <c r="N163" s="82"/>
      <c r="O163" s="87"/>
      <c r="P163" s="9"/>
      <c r="Q163" s="86"/>
      <c r="R163" s="82"/>
      <c r="S163" s="82"/>
      <c r="T163" s="87"/>
      <c r="U163" s="9"/>
      <c r="V163" s="86"/>
      <c r="W163" s="82"/>
      <c r="X163" s="82"/>
      <c r="Y163" s="87"/>
      <c r="Z163" s="9"/>
      <c r="AA163" s="86"/>
      <c r="AB163" s="82"/>
      <c r="AC163" s="82"/>
      <c r="AD163" s="87"/>
      <c r="AE163" s="9"/>
      <c r="AF163" s="108"/>
      <c r="AG163" s="18" t="str">
        <f>IF(ISERROR(VLOOKUP($F163,'Speciale dagen&amp;Activiteiten'!$A$3:$A$100,1,FALSE))=TRUE,"",VLOOKUP($F163,'Speciale dagen&amp;Activiteiten'!$A$3:$B$100,2,FALSE))</f>
        <v/>
      </c>
      <c r="AH163" s="14" t="str">
        <f>IF(ISERROR(VLOOKUP(CONCATENATE(DAY($F163),"-",MONTH($F163)),Verjaardagen!$C$2:$C$101,1,FALSE))=TRUE,"",VLOOKUP(CONCATENATE(DAY($F163),"-",MONTH($F163)),Verjaardagen!$C$2:$E$101,3,FALSE))</f>
        <v/>
      </c>
      <c r="AI163" s="15" t="str">
        <f>IF(ISERROR(VLOOKUP(F163,'School(vakanties)&amp;Activiteiten'!A$4:A$102,1,FALSE)=TRUE),IF(ISERROR(VLOOKUP(F163,'School(vakanties)&amp;Activiteiten'!B$4:B$102,1,FALSE)=TRUE),IF(AJ163&gt;0,AI162,""),VLOOKUP(F163,'School(vakanties)&amp;Activiteiten'!B$4:C$102,2,FALSE)),VLOOKUP(F163,'School(vakanties)&amp;Activiteiten'!A$4:C$102,3,FALSE))</f>
        <v/>
      </c>
      <c r="AJ163" s="16">
        <f>IF(ISERROR(VLOOKUP(F163,'School(vakanties)&amp;Activiteiten'!A$4:A$102,1,FALSE)=TRUE),IF(AND(AJ162&gt;0,AJ162&lt;999),AJ162-1,0),VLOOKUP(F163,'School(vakanties)&amp;Activiteiten'!A$4:D$102,4,FALSE))</f>
        <v>0</v>
      </c>
    </row>
    <row r="164" spans="1:36" x14ac:dyDescent="0.25">
      <c r="A164" s="180" t="str">
        <f t="shared" si="6"/>
        <v>--</v>
      </c>
      <c r="B164" s="110">
        <f t="shared" si="7"/>
        <v>28</v>
      </c>
      <c r="C164" s="179" t="str">
        <f>IF(F164="--","--",IF(ISEVEN(B164)=TRUE,SUBSTITUTE(LEFT(VLOOKUP(E164,'Basisgegevens+Uitleg'!$B$19:$D$25,3,),1),0,"--"),SUBSTITUTE(LEFT(VLOOKUP(E164,'Basisgegevens+Uitleg'!$B$19:$C$25,2,),1),0,"--")))</f>
        <v>M</v>
      </c>
      <c r="D164" s="179" t="str">
        <f>IF(F164="--","--",TRIM(IF(ISERROR(SEARCH("V",IF(IF('Basisgegevens+Uitleg'!$C$5="Ja",LEN(G164&amp;H164&amp;I164&amp;J164),0)+IF('Basisgegevens+Uitleg'!$C$6="Ja",LEN(L164&amp;M164&amp;N164&amp;O164),0)+IF('Basisgegevens+Uitleg'!$C$7="Ja",LEN(Q164&amp;R164&amp;S164&amp;T164),0)+IF('Basisgegevens+Uitleg'!$C$8="Ja",LEN(V164&amp;W164&amp;X164&amp;Y164),0)+IF('Basisgegevens+Uitleg'!$C$9="Ja",LEN(AA164&amp;AB164&amp;AC164&amp;AD164),0)&lt;(4+IF('Basisgegevens+Uitleg'!$C$6="Ja",4,0)+IF('Basisgegevens+Uitleg'!$C$7="Ja",4,0)+IF('Basisgegevens+Uitleg'!$C$8="Ja",4,0)+IF('Basisgegevens+Uitleg'!$C$9="Ja",4,0)),C164,"Niet")&amp;(G164&amp;H164&amp;I164&amp;J164&amp;IF('Basisgegevens+Uitleg'!$C$6="Ja",L164&amp;M164&amp;N164&amp;O164,"")&amp;IF('Basisgegevens+Uitleg'!$C$7="Ja",Q164&amp;R164&amp;S164&amp;T164,"")&amp;IF('Basisgegevens+Uitleg'!$C$8="Ja",V164&amp;W164&amp;X164&amp;Y164,"")&amp;IF('Basisgegevens+Uitleg'!$C$9="Ja",AA164&amp;AB164&amp;AC164&amp;AD164,"")),1))=TRUE,"","V ")&amp;IF(ISERROR(SEARCH("M",IF(IF('Basisgegevens+Uitleg'!$C$5="Ja",LEN(G164&amp;H164&amp;I164&amp;J164),0)+IF('Basisgegevens+Uitleg'!$C$6="Ja",LEN(L164&amp;M164&amp;N164&amp;O164),0)+IF('Basisgegevens+Uitleg'!$C$7="Ja",LEN(Q164&amp;R164&amp;S164&amp;T164),0)+IF('Basisgegevens+Uitleg'!$C$8="Ja",LEN(V164&amp;W164&amp;X164&amp;Y164),0)+IF('Basisgegevens+Uitleg'!$C$9="Ja",LEN(AA164&amp;AB164&amp;AC164&amp;AD164),0)&lt;(4+IF('Basisgegevens+Uitleg'!$C$6="Ja",4,0)+IF('Basisgegevens+Uitleg'!$C$7="Ja",4,0)+IF('Basisgegevens+Uitleg'!$C$8="Ja",4,0)+IF('Basisgegevens+Uitleg'!$C$9="Ja",4,0)),C164,"Niet")&amp;(G164&amp;H164&amp;I164&amp;J164&amp;IF('Basisgegevens+Uitleg'!$C$6="Ja",L164&amp;M164&amp;N164&amp;O164,"")&amp;IF('Basisgegevens+Uitleg'!$C$7="Ja",Q164&amp;R164&amp;S164&amp;T164,"")&amp;IF('Basisgegevens+Uitleg'!$C$8="Ja",V164&amp;W164&amp;X164&amp;Y164,"")&amp;IF('Basisgegevens+Uitleg'!$C$9="Ja",AA164&amp;AB164&amp;AC164&amp;AD164,"")),1))=TRUE,"","M ")&amp;IF(ISERROR(SEARCH("A",IF(IF('Basisgegevens+Uitleg'!$C$5="Ja",LEN(G164&amp;H164&amp;I164&amp;J164),0)+IF('Basisgegevens+Uitleg'!$C$6="Ja",LEN(L164&amp;M164&amp;N164&amp;O164),0)+IF('Basisgegevens+Uitleg'!$C$7="Ja",LEN(Q164&amp;R164&amp;S164&amp;T164),0)+IF('Basisgegevens+Uitleg'!$C$8="Ja",LEN(V164&amp;W164&amp;X164&amp;Y164),0)+IF('Basisgegevens+Uitleg'!$C$9="Ja",LEN(AA164&amp;AB164&amp;AC164&amp;AD164),0)&lt;(4+IF('Basisgegevens+Uitleg'!$C$6="Ja",4,0)+IF('Basisgegevens+Uitleg'!$C$7="Ja",4,0)+IF('Basisgegevens+Uitleg'!$C$8="Ja",4,0)+IF('Basisgegevens+Uitleg'!$C$9="Ja",4,0)),C164,"Niet")&amp;(G164&amp;H164&amp;I164&amp;J164&amp;IF('Basisgegevens+Uitleg'!$C$6="Ja",L164&amp;M164&amp;N164&amp;O164,"")&amp;IF('Basisgegevens+Uitleg'!$C$7="Ja",Q164&amp;R164&amp;S164&amp;T164,"")&amp;IF('Basisgegevens+Uitleg'!$C$8="Ja",V164&amp;W164&amp;X164&amp;Y164,"")&amp;IF('Basisgegevens+Uitleg'!$C$9="Ja",AA164&amp;AB164&amp;AC164&amp;AD164,"")),1))=TRUE,"","A")))</f>
        <v>M</v>
      </c>
      <c r="E164" s="110" t="str">
        <f t="shared" si="8"/>
        <v>Maandag</v>
      </c>
      <c r="F164" s="138">
        <f>IF(ROW(E164)-5&lt;='Basisgegevens+Uitleg'!$C$2,F163+1,"--")</f>
        <v>45481</v>
      </c>
      <c r="G164" s="86"/>
      <c r="H164" s="82"/>
      <c r="I164" s="82"/>
      <c r="J164" s="87"/>
      <c r="K164" s="9"/>
      <c r="L164" s="86"/>
      <c r="M164" s="82"/>
      <c r="N164" s="82"/>
      <c r="O164" s="87"/>
      <c r="P164" s="9"/>
      <c r="Q164" s="86"/>
      <c r="R164" s="82"/>
      <c r="S164" s="82"/>
      <c r="T164" s="87"/>
      <c r="U164" s="9"/>
      <c r="V164" s="86"/>
      <c r="W164" s="82"/>
      <c r="X164" s="82"/>
      <c r="Y164" s="87"/>
      <c r="Z164" s="9"/>
      <c r="AA164" s="86"/>
      <c r="AB164" s="82"/>
      <c r="AC164" s="82"/>
      <c r="AD164" s="87"/>
      <c r="AE164" s="9"/>
      <c r="AF164" s="108"/>
      <c r="AG164" s="18" t="str">
        <f>IF(ISERROR(VLOOKUP($F164,'Speciale dagen&amp;Activiteiten'!$A$3:$A$100,1,FALSE))=TRUE,"",VLOOKUP($F164,'Speciale dagen&amp;Activiteiten'!$A$3:$B$100,2,FALSE))</f>
        <v/>
      </c>
      <c r="AH164" s="14" t="str">
        <f>IF(ISERROR(VLOOKUP(CONCATENATE(DAY($F164),"-",MONTH($F164)),Verjaardagen!$C$2:$C$101,1,FALSE))=TRUE,"",VLOOKUP(CONCATENATE(DAY($F164),"-",MONTH($F164)),Verjaardagen!$C$2:$E$101,3,FALSE))</f>
        <v/>
      </c>
      <c r="AI164" s="15" t="str">
        <f>IF(ISERROR(VLOOKUP(F164,'School(vakanties)&amp;Activiteiten'!A$4:A$102,1,FALSE)=TRUE),IF(ISERROR(VLOOKUP(F164,'School(vakanties)&amp;Activiteiten'!B$4:B$102,1,FALSE)=TRUE),IF(AJ164&gt;0,AI163,""),VLOOKUP(F164,'School(vakanties)&amp;Activiteiten'!B$4:C$102,2,FALSE)),VLOOKUP(F164,'School(vakanties)&amp;Activiteiten'!A$4:C$102,3,FALSE))</f>
        <v/>
      </c>
      <c r="AJ164" s="16">
        <f>IF(ISERROR(VLOOKUP(F164,'School(vakanties)&amp;Activiteiten'!A$4:A$102,1,FALSE)=TRUE),IF(AND(AJ163&gt;0,AJ163&lt;999),AJ163-1,0),VLOOKUP(F164,'School(vakanties)&amp;Activiteiten'!A$4:D$102,4,FALSE))</f>
        <v>0</v>
      </c>
    </row>
    <row r="165" spans="1:36" x14ac:dyDescent="0.25">
      <c r="A165" s="180" t="str">
        <f t="shared" si="6"/>
        <v>--</v>
      </c>
      <c r="B165" s="110">
        <f t="shared" si="7"/>
        <v>28</v>
      </c>
      <c r="C165" s="179" t="str">
        <f>IF(F165="--","--",IF(ISEVEN(B165)=TRUE,SUBSTITUTE(LEFT(VLOOKUP(E165,'Basisgegevens+Uitleg'!$B$19:$D$25,3,),1),0,"--"),SUBSTITUTE(LEFT(VLOOKUP(E165,'Basisgegevens+Uitleg'!$B$19:$C$25,2,),1),0,"--")))</f>
        <v>V</v>
      </c>
      <c r="D165" s="179" t="str">
        <f>IF(F165="--","--",TRIM(IF(ISERROR(SEARCH("V",IF(IF('Basisgegevens+Uitleg'!$C$5="Ja",LEN(G165&amp;H165&amp;I165&amp;J165),0)+IF('Basisgegevens+Uitleg'!$C$6="Ja",LEN(L165&amp;M165&amp;N165&amp;O165),0)+IF('Basisgegevens+Uitleg'!$C$7="Ja",LEN(Q165&amp;R165&amp;S165&amp;T165),0)+IF('Basisgegevens+Uitleg'!$C$8="Ja",LEN(V165&amp;W165&amp;X165&amp;Y165),0)+IF('Basisgegevens+Uitleg'!$C$9="Ja",LEN(AA165&amp;AB165&amp;AC165&amp;AD165),0)&lt;(4+IF('Basisgegevens+Uitleg'!$C$6="Ja",4,0)+IF('Basisgegevens+Uitleg'!$C$7="Ja",4,0)+IF('Basisgegevens+Uitleg'!$C$8="Ja",4,0)+IF('Basisgegevens+Uitleg'!$C$9="Ja",4,0)),C165,"Niet")&amp;(G165&amp;H165&amp;I165&amp;J165&amp;IF('Basisgegevens+Uitleg'!$C$6="Ja",L165&amp;M165&amp;N165&amp;O165,"")&amp;IF('Basisgegevens+Uitleg'!$C$7="Ja",Q165&amp;R165&amp;S165&amp;T165,"")&amp;IF('Basisgegevens+Uitleg'!$C$8="Ja",V165&amp;W165&amp;X165&amp;Y165,"")&amp;IF('Basisgegevens+Uitleg'!$C$9="Ja",AA165&amp;AB165&amp;AC165&amp;AD165,"")),1))=TRUE,"","V ")&amp;IF(ISERROR(SEARCH("M",IF(IF('Basisgegevens+Uitleg'!$C$5="Ja",LEN(G165&amp;H165&amp;I165&amp;J165),0)+IF('Basisgegevens+Uitleg'!$C$6="Ja",LEN(L165&amp;M165&amp;N165&amp;O165),0)+IF('Basisgegevens+Uitleg'!$C$7="Ja",LEN(Q165&amp;R165&amp;S165&amp;T165),0)+IF('Basisgegevens+Uitleg'!$C$8="Ja",LEN(V165&amp;W165&amp;X165&amp;Y165),0)+IF('Basisgegevens+Uitleg'!$C$9="Ja",LEN(AA165&amp;AB165&amp;AC165&amp;AD165),0)&lt;(4+IF('Basisgegevens+Uitleg'!$C$6="Ja",4,0)+IF('Basisgegevens+Uitleg'!$C$7="Ja",4,0)+IF('Basisgegevens+Uitleg'!$C$8="Ja",4,0)+IF('Basisgegevens+Uitleg'!$C$9="Ja",4,0)),C165,"Niet")&amp;(G165&amp;H165&amp;I165&amp;J165&amp;IF('Basisgegevens+Uitleg'!$C$6="Ja",L165&amp;M165&amp;N165&amp;O165,"")&amp;IF('Basisgegevens+Uitleg'!$C$7="Ja",Q165&amp;R165&amp;S165&amp;T165,"")&amp;IF('Basisgegevens+Uitleg'!$C$8="Ja",V165&amp;W165&amp;X165&amp;Y165,"")&amp;IF('Basisgegevens+Uitleg'!$C$9="Ja",AA165&amp;AB165&amp;AC165&amp;AD165,"")),1))=TRUE,"","M ")&amp;IF(ISERROR(SEARCH("A",IF(IF('Basisgegevens+Uitleg'!$C$5="Ja",LEN(G165&amp;H165&amp;I165&amp;J165),0)+IF('Basisgegevens+Uitleg'!$C$6="Ja",LEN(L165&amp;M165&amp;N165&amp;O165),0)+IF('Basisgegevens+Uitleg'!$C$7="Ja",LEN(Q165&amp;R165&amp;S165&amp;T165),0)+IF('Basisgegevens+Uitleg'!$C$8="Ja",LEN(V165&amp;W165&amp;X165&amp;Y165),0)+IF('Basisgegevens+Uitleg'!$C$9="Ja",LEN(AA165&amp;AB165&amp;AC165&amp;AD165),0)&lt;(4+IF('Basisgegevens+Uitleg'!$C$6="Ja",4,0)+IF('Basisgegevens+Uitleg'!$C$7="Ja",4,0)+IF('Basisgegevens+Uitleg'!$C$8="Ja",4,0)+IF('Basisgegevens+Uitleg'!$C$9="Ja",4,0)),C165,"Niet")&amp;(G165&amp;H165&amp;I165&amp;J165&amp;IF('Basisgegevens+Uitleg'!$C$6="Ja",L165&amp;M165&amp;N165&amp;O165,"")&amp;IF('Basisgegevens+Uitleg'!$C$7="Ja",Q165&amp;R165&amp;S165&amp;T165,"")&amp;IF('Basisgegevens+Uitleg'!$C$8="Ja",V165&amp;W165&amp;X165&amp;Y165,"")&amp;IF('Basisgegevens+Uitleg'!$C$9="Ja",AA165&amp;AB165&amp;AC165&amp;AD165,"")),1))=TRUE,"","A")))</f>
        <v>V</v>
      </c>
      <c r="E165" s="110" t="str">
        <f t="shared" si="8"/>
        <v>Dinsdag</v>
      </c>
      <c r="F165" s="138">
        <f>IF(ROW(E165)-5&lt;='Basisgegevens+Uitleg'!$C$2,F164+1,"--")</f>
        <v>45482</v>
      </c>
      <c r="G165" s="86"/>
      <c r="H165" s="82"/>
      <c r="I165" s="82"/>
      <c r="J165" s="87"/>
      <c r="K165" s="9"/>
      <c r="L165" s="86"/>
      <c r="M165" s="82"/>
      <c r="N165" s="82"/>
      <c r="O165" s="87"/>
      <c r="P165" s="9"/>
      <c r="Q165" s="86"/>
      <c r="R165" s="82"/>
      <c r="S165" s="82"/>
      <c r="T165" s="87"/>
      <c r="U165" s="9"/>
      <c r="V165" s="86"/>
      <c r="W165" s="82"/>
      <c r="X165" s="82"/>
      <c r="Y165" s="87"/>
      <c r="Z165" s="9"/>
      <c r="AA165" s="86"/>
      <c r="AB165" s="82"/>
      <c r="AC165" s="82"/>
      <c r="AD165" s="87"/>
      <c r="AE165" s="9"/>
      <c r="AF165" s="108"/>
      <c r="AG165" s="18" t="str">
        <f>IF(ISERROR(VLOOKUP($F165,'Speciale dagen&amp;Activiteiten'!$A$3:$A$100,1,FALSE))=TRUE,"",VLOOKUP($F165,'Speciale dagen&amp;Activiteiten'!$A$3:$B$100,2,FALSE))</f>
        <v/>
      </c>
      <c r="AH165" s="14" t="str">
        <f>IF(ISERROR(VLOOKUP(CONCATENATE(DAY($F165),"-",MONTH($F165)),Verjaardagen!$C$2:$C$101,1,FALSE))=TRUE,"",VLOOKUP(CONCATENATE(DAY($F165),"-",MONTH($F165)),Verjaardagen!$C$2:$E$101,3,FALSE))</f>
        <v/>
      </c>
      <c r="AI165" s="15" t="str">
        <f>IF(ISERROR(VLOOKUP(F165,'School(vakanties)&amp;Activiteiten'!A$4:A$102,1,FALSE)=TRUE),IF(ISERROR(VLOOKUP(F165,'School(vakanties)&amp;Activiteiten'!B$4:B$102,1,FALSE)=TRUE),IF(AJ165&gt;0,AI164,""),VLOOKUP(F165,'School(vakanties)&amp;Activiteiten'!B$4:C$102,2,FALSE)),VLOOKUP(F165,'School(vakanties)&amp;Activiteiten'!A$4:C$102,3,FALSE))</f>
        <v/>
      </c>
      <c r="AJ165" s="16">
        <f>IF(ISERROR(VLOOKUP(F165,'School(vakanties)&amp;Activiteiten'!A$4:A$102,1,FALSE)=TRUE),IF(AND(AJ164&gt;0,AJ164&lt;999),AJ164-1,0),VLOOKUP(F165,'School(vakanties)&amp;Activiteiten'!A$4:D$102,4,FALSE))</f>
        <v>0</v>
      </c>
    </row>
    <row r="166" spans="1:36" x14ac:dyDescent="0.25">
      <c r="A166" s="180" t="str">
        <f t="shared" si="6"/>
        <v>--</v>
      </c>
      <c r="B166" s="110">
        <f t="shared" si="7"/>
        <v>28</v>
      </c>
      <c r="C166" s="179" t="str">
        <f>IF(F166="--","--",IF(ISEVEN(B166)=TRUE,SUBSTITUTE(LEFT(VLOOKUP(E166,'Basisgegevens+Uitleg'!$B$19:$D$25,3,),1),0,"--"),SUBSTITUTE(LEFT(VLOOKUP(E166,'Basisgegevens+Uitleg'!$B$19:$C$25,2,),1),0,"--")))</f>
        <v>V</v>
      </c>
      <c r="D166" s="179" t="str">
        <f>IF(F166="--","--",TRIM(IF(ISERROR(SEARCH("V",IF(IF('Basisgegevens+Uitleg'!$C$5="Ja",LEN(G166&amp;H166&amp;I166&amp;J166),0)+IF('Basisgegevens+Uitleg'!$C$6="Ja",LEN(L166&amp;M166&amp;N166&amp;O166),0)+IF('Basisgegevens+Uitleg'!$C$7="Ja",LEN(Q166&amp;R166&amp;S166&amp;T166),0)+IF('Basisgegevens+Uitleg'!$C$8="Ja",LEN(V166&amp;W166&amp;X166&amp;Y166),0)+IF('Basisgegevens+Uitleg'!$C$9="Ja",LEN(AA166&amp;AB166&amp;AC166&amp;AD166),0)&lt;(4+IF('Basisgegevens+Uitleg'!$C$6="Ja",4,0)+IF('Basisgegevens+Uitleg'!$C$7="Ja",4,0)+IF('Basisgegevens+Uitleg'!$C$8="Ja",4,0)+IF('Basisgegevens+Uitleg'!$C$9="Ja",4,0)),C166,"Niet")&amp;(G166&amp;H166&amp;I166&amp;J166&amp;IF('Basisgegevens+Uitleg'!$C$6="Ja",L166&amp;M166&amp;N166&amp;O166,"")&amp;IF('Basisgegevens+Uitleg'!$C$7="Ja",Q166&amp;R166&amp;S166&amp;T166,"")&amp;IF('Basisgegevens+Uitleg'!$C$8="Ja",V166&amp;W166&amp;X166&amp;Y166,"")&amp;IF('Basisgegevens+Uitleg'!$C$9="Ja",AA166&amp;AB166&amp;AC166&amp;AD166,"")),1))=TRUE,"","V ")&amp;IF(ISERROR(SEARCH("M",IF(IF('Basisgegevens+Uitleg'!$C$5="Ja",LEN(G166&amp;H166&amp;I166&amp;J166),0)+IF('Basisgegevens+Uitleg'!$C$6="Ja",LEN(L166&amp;M166&amp;N166&amp;O166),0)+IF('Basisgegevens+Uitleg'!$C$7="Ja",LEN(Q166&amp;R166&amp;S166&amp;T166),0)+IF('Basisgegevens+Uitleg'!$C$8="Ja",LEN(V166&amp;W166&amp;X166&amp;Y166),0)+IF('Basisgegevens+Uitleg'!$C$9="Ja",LEN(AA166&amp;AB166&amp;AC166&amp;AD166),0)&lt;(4+IF('Basisgegevens+Uitleg'!$C$6="Ja",4,0)+IF('Basisgegevens+Uitleg'!$C$7="Ja",4,0)+IF('Basisgegevens+Uitleg'!$C$8="Ja",4,0)+IF('Basisgegevens+Uitleg'!$C$9="Ja",4,0)),C166,"Niet")&amp;(G166&amp;H166&amp;I166&amp;J166&amp;IF('Basisgegevens+Uitleg'!$C$6="Ja",L166&amp;M166&amp;N166&amp;O166,"")&amp;IF('Basisgegevens+Uitleg'!$C$7="Ja",Q166&amp;R166&amp;S166&amp;T166,"")&amp;IF('Basisgegevens+Uitleg'!$C$8="Ja",V166&amp;W166&amp;X166&amp;Y166,"")&amp;IF('Basisgegevens+Uitleg'!$C$9="Ja",AA166&amp;AB166&amp;AC166&amp;AD166,"")),1))=TRUE,"","M ")&amp;IF(ISERROR(SEARCH("A",IF(IF('Basisgegevens+Uitleg'!$C$5="Ja",LEN(G166&amp;H166&amp;I166&amp;J166),0)+IF('Basisgegevens+Uitleg'!$C$6="Ja",LEN(L166&amp;M166&amp;N166&amp;O166),0)+IF('Basisgegevens+Uitleg'!$C$7="Ja",LEN(Q166&amp;R166&amp;S166&amp;T166),0)+IF('Basisgegevens+Uitleg'!$C$8="Ja",LEN(V166&amp;W166&amp;X166&amp;Y166),0)+IF('Basisgegevens+Uitleg'!$C$9="Ja",LEN(AA166&amp;AB166&amp;AC166&amp;AD166),0)&lt;(4+IF('Basisgegevens+Uitleg'!$C$6="Ja",4,0)+IF('Basisgegevens+Uitleg'!$C$7="Ja",4,0)+IF('Basisgegevens+Uitleg'!$C$8="Ja",4,0)+IF('Basisgegevens+Uitleg'!$C$9="Ja",4,0)),C166,"Niet")&amp;(G166&amp;H166&amp;I166&amp;J166&amp;IF('Basisgegevens+Uitleg'!$C$6="Ja",L166&amp;M166&amp;N166&amp;O166,"")&amp;IF('Basisgegevens+Uitleg'!$C$7="Ja",Q166&amp;R166&amp;S166&amp;T166,"")&amp;IF('Basisgegevens+Uitleg'!$C$8="Ja",V166&amp;W166&amp;X166&amp;Y166,"")&amp;IF('Basisgegevens+Uitleg'!$C$9="Ja",AA166&amp;AB166&amp;AC166&amp;AD166,"")),1))=TRUE,"","A")))</f>
        <v>V</v>
      </c>
      <c r="E166" s="110" t="str">
        <f t="shared" si="8"/>
        <v>Woensdag</v>
      </c>
      <c r="F166" s="138">
        <f>IF(ROW(E166)-5&lt;='Basisgegevens+Uitleg'!$C$2,F165+1,"--")</f>
        <v>45483</v>
      </c>
      <c r="G166" s="86"/>
      <c r="H166" s="82"/>
      <c r="I166" s="82"/>
      <c r="J166" s="87"/>
      <c r="K166" s="9"/>
      <c r="L166" s="86"/>
      <c r="M166" s="82"/>
      <c r="N166" s="82"/>
      <c r="O166" s="87"/>
      <c r="P166" s="9"/>
      <c r="Q166" s="86"/>
      <c r="R166" s="82"/>
      <c r="S166" s="82"/>
      <c r="T166" s="87"/>
      <c r="U166" s="9"/>
      <c r="V166" s="86"/>
      <c r="W166" s="82"/>
      <c r="X166" s="82"/>
      <c r="Y166" s="87"/>
      <c r="Z166" s="9"/>
      <c r="AA166" s="86"/>
      <c r="AB166" s="82"/>
      <c r="AC166" s="82"/>
      <c r="AD166" s="87"/>
      <c r="AE166" s="9"/>
      <c r="AF166" s="108"/>
      <c r="AG166" s="18" t="str">
        <f>IF(ISERROR(VLOOKUP($F166,'Speciale dagen&amp;Activiteiten'!$A$3:$A$100,1,FALSE))=TRUE,"",VLOOKUP($F166,'Speciale dagen&amp;Activiteiten'!$A$3:$B$100,2,FALSE))</f>
        <v/>
      </c>
      <c r="AH166" s="14" t="str">
        <f>IF(ISERROR(VLOOKUP(CONCATENATE(DAY($F166),"-",MONTH($F166)),Verjaardagen!$C$2:$C$101,1,FALSE))=TRUE,"",VLOOKUP(CONCATENATE(DAY($F166),"-",MONTH($F166)),Verjaardagen!$C$2:$E$101,3,FALSE))</f>
        <v/>
      </c>
      <c r="AI166" s="15" t="str">
        <f>IF(ISERROR(VLOOKUP(F166,'School(vakanties)&amp;Activiteiten'!A$4:A$102,1,FALSE)=TRUE),IF(ISERROR(VLOOKUP(F166,'School(vakanties)&amp;Activiteiten'!B$4:B$102,1,FALSE)=TRUE),IF(AJ166&gt;0,AI165,""),VLOOKUP(F166,'School(vakanties)&amp;Activiteiten'!B$4:C$102,2,FALSE)),VLOOKUP(F166,'School(vakanties)&amp;Activiteiten'!A$4:C$102,3,FALSE))</f>
        <v/>
      </c>
      <c r="AJ166" s="16">
        <f>IF(ISERROR(VLOOKUP(F166,'School(vakanties)&amp;Activiteiten'!A$4:A$102,1,FALSE)=TRUE),IF(AND(AJ165&gt;0,AJ165&lt;999),AJ165-1,0),VLOOKUP(F166,'School(vakanties)&amp;Activiteiten'!A$4:D$102,4,FALSE))</f>
        <v>0</v>
      </c>
    </row>
    <row r="167" spans="1:36" x14ac:dyDescent="0.25">
      <c r="A167" s="180" t="str">
        <f t="shared" si="6"/>
        <v>--</v>
      </c>
      <c r="B167" s="110">
        <f t="shared" si="7"/>
        <v>28</v>
      </c>
      <c r="C167" s="179" t="str">
        <f>IF(F167="--","--",IF(ISEVEN(B167)=TRUE,SUBSTITUTE(LEFT(VLOOKUP(E167,'Basisgegevens+Uitleg'!$B$19:$D$25,3,),1),0,"--"),SUBSTITUTE(LEFT(VLOOKUP(E167,'Basisgegevens+Uitleg'!$B$19:$C$25,2,),1),0,"--")))</f>
        <v>V</v>
      </c>
      <c r="D167" s="179" t="str">
        <f>IF(F167="--","--",TRIM(IF(ISERROR(SEARCH("V",IF(IF('Basisgegevens+Uitleg'!$C$5="Ja",LEN(G167&amp;H167&amp;I167&amp;J167),0)+IF('Basisgegevens+Uitleg'!$C$6="Ja",LEN(L167&amp;M167&amp;N167&amp;O167),0)+IF('Basisgegevens+Uitleg'!$C$7="Ja",LEN(Q167&amp;R167&amp;S167&amp;T167),0)+IF('Basisgegevens+Uitleg'!$C$8="Ja",LEN(V167&amp;W167&amp;X167&amp;Y167),0)+IF('Basisgegevens+Uitleg'!$C$9="Ja",LEN(AA167&amp;AB167&amp;AC167&amp;AD167),0)&lt;(4+IF('Basisgegevens+Uitleg'!$C$6="Ja",4,0)+IF('Basisgegevens+Uitleg'!$C$7="Ja",4,0)+IF('Basisgegevens+Uitleg'!$C$8="Ja",4,0)+IF('Basisgegevens+Uitleg'!$C$9="Ja",4,0)),C167,"Niet")&amp;(G167&amp;H167&amp;I167&amp;J167&amp;IF('Basisgegevens+Uitleg'!$C$6="Ja",L167&amp;M167&amp;N167&amp;O167,"")&amp;IF('Basisgegevens+Uitleg'!$C$7="Ja",Q167&amp;R167&amp;S167&amp;T167,"")&amp;IF('Basisgegevens+Uitleg'!$C$8="Ja",V167&amp;W167&amp;X167&amp;Y167,"")&amp;IF('Basisgegevens+Uitleg'!$C$9="Ja",AA167&amp;AB167&amp;AC167&amp;AD167,"")),1))=TRUE,"","V ")&amp;IF(ISERROR(SEARCH("M",IF(IF('Basisgegevens+Uitleg'!$C$5="Ja",LEN(G167&amp;H167&amp;I167&amp;J167),0)+IF('Basisgegevens+Uitleg'!$C$6="Ja",LEN(L167&amp;M167&amp;N167&amp;O167),0)+IF('Basisgegevens+Uitleg'!$C$7="Ja",LEN(Q167&amp;R167&amp;S167&amp;T167),0)+IF('Basisgegevens+Uitleg'!$C$8="Ja",LEN(V167&amp;W167&amp;X167&amp;Y167),0)+IF('Basisgegevens+Uitleg'!$C$9="Ja",LEN(AA167&amp;AB167&amp;AC167&amp;AD167),0)&lt;(4+IF('Basisgegevens+Uitleg'!$C$6="Ja",4,0)+IF('Basisgegevens+Uitleg'!$C$7="Ja",4,0)+IF('Basisgegevens+Uitleg'!$C$8="Ja",4,0)+IF('Basisgegevens+Uitleg'!$C$9="Ja",4,0)),C167,"Niet")&amp;(G167&amp;H167&amp;I167&amp;J167&amp;IF('Basisgegevens+Uitleg'!$C$6="Ja",L167&amp;M167&amp;N167&amp;O167,"")&amp;IF('Basisgegevens+Uitleg'!$C$7="Ja",Q167&amp;R167&amp;S167&amp;T167,"")&amp;IF('Basisgegevens+Uitleg'!$C$8="Ja",V167&amp;W167&amp;X167&amp;Y167,"")&amp;IF('Basisgegevens+Uitleg'!$C$9="Ja",AA167&amp;AB167&amp;AC167&amp;AD167,"")),1))=TRUE,"","M ")&amp;IF(ISERROR(SEARCH("A",IF(IF('Basisgegevens+Uitleg'!$C$5="Ja",LEN(G167&amp;H167&amp;I167&amp;J167),0)+IF('Basisgegevens+Uitleg'!$C$6="Ja",LEN(L167&amp;M167&amp;N167&amp;O167),0)+IF('Basisgegevens+Uitleg'!$C$7="Ja",LEN(Q167&amp;R167&amp;S167&amp;T167),0)+IF('Basisgegevens+Uitleg'!$C$8="Ja",LEN(V167&amp;W167&amp;X167&amp;Y167),0)+IF('Basisgegevens+Uitleg'!$C$9="Ja",LEN(AA167&amp;AB167&amp;AC167&amp;AD167),0)&lt;(4+IF('Basisgegevens+Uitleg'!$C$6="Ja",4,0)+IF('Basisgegevens+Uitleg'!$C$7="Ja",4,0)+IF('Basisgegevens+Uitleg'!$C$8="Ja",4,0)+IF('Basisgegevens+Uitleg'!$C$9="Ja",4,0)),C167,"Niet")&amp;(G167&amp;H167&amp;I167&amp;J167&amp;IF('Basisgegevens+Uitleg'!$C$6="Ja",L167&amp;M167&amp;N167&amp;O167,"")&amp;IF('Basisgegevens+Uitleg'!$C$7="Ja",Q167&amp;R167&amp;S167&amp;T167,"")&amp;IF('Basisgegevens+Uitleg'!$C$8="Ja",V167&amp;W167&amp;X167&amp;Y167,"")&amp;IF('Basisgegevens+Uitleg'!$C$9="Ja",AA167&amp;AB167&amp;AC167&amp;AD167,"")),1))=TRUE,"","A")))</f>
        <v>V</v>
      </c>
      <c r="E167" s="110" t="str">
        <f t="shared" si="8"/>
        <v>Donderdag</v>
      </c>
      <c r="F167" s="138">
        <f>IF(ROW(E167)-5&lt;='Basisgegevens+Uitleg'!$C$2,F166+1,"--")</f>
        <v>45484</v>
      </c>
      <c r="G167" s="86"/>
      <c r="H167" s="82"/>
      <c r="I167" s="82"/>
      <c r="J167" s="87"/>
      <c r="K167" s="9"/>
      <c r="L167" s="86"/>
      <c r="M167" s="82"/>
      <c r="N167" s="82"/>
      <c r="O167" s="87"/>
      <c r="P167" s="9"/>
      <c r="Q167" s="86"/>
      <c r="R167" s="82"/>
      <c r="S167" s="82"/>
      <c r="T167" s="87"/>
      <c r="U167" s="9"/>
      <c r="V167" s="86"/>
      <c r="W167" s="82"/>
      <c r="X167" s="82"/>
      <c r="Y167" s="87"/>
      <c r="Z167" s="9"/>
      <c r="AA167" s="86"/>
      <c r="AB167" s="82"/>
      <c r="AC167" s="82"/>
      <c r="AD167" s="87"/>
      <c r="AE167" s="9"/>
      <c r="AF167" s="108"/>
      <c r="AG167" s="18" t="str">
        <f>IF(ISERROR(VLOOKUP($F167,'Speciale dagen&amp;Activiteiten'!$A$3:$A$100,1,FALSE))=TRUE,"",VLOOKUP($F167,'Speciale dagen&amp;Activiteiten'!$A$3:$B$100,2,FALSE))</f>
        <v/>
      </c>
      <c r="AH167" s="14" t="str">
        <f>IF(ISERROR(VLOOKUP(CONCATENATE(DAY($F167),"-",MONTH($F167)),Verjaardagen!$C$2:$C$101,1,FALSE))=TRUE,"",VLOOKUP(CONCATENATE(DAY($F167),"-",MONTH($F167)),Verjaardagen!$C$2:$E$101,3,FALSE))</f>
        <v/>
      </c>
      <c r="AI167" s="15" t="str">
        <f>IF(ISERROR(VLOOKUP(F167,'School(vakanties)&amp;Activiteiten'!A$4:A$102,1,FALSE)=TRUE),IF(ISERROR(VLOOKUP(F167,'School(vakanties)&amp;Activiteiten'!B$4:B$102,1,FALSE)=TRUE),IF(AJ167&gt;0,AI166,""),VLOOKUP(F167,'School(vakanties)&amp;Activiteiten'!B$4:C$102,2,FALSE)),VLOOKUP(F167,'School(vakanties)&amp;Activiteiten'!A$4:C$102,3,FALSE))</f>
        <v/>
      </c>
      <c r="AJ167" s="16">
        <f>IF(ISERROR(VLOOKUP(F167,'School(vakanties)&amp;Activiteiten'!A$4:A$102,1,FALSE)=TRUE),IF(AND(AJ166&gt;0,AJ166&lt;999),AJ166-1,0),VLOOKUP(F167,'School(vakanties)&amp;Activiteiten'!A$4:D$102,4,FALSE))</f>
        <v>0</v>
      </c>
    </row>
    <row r="168" spans="1:36" x14ac:dyDescent="0.25">
      <c r="A168" s="180" t="str">
        <f t="shared" si="6"/>
        <v>--</v>
      </c>
      <c r="B168" s="110">
        <f t="shared" si="7"/>
        <v>28</v>
      </c>
      <c r="C168" s="179" t="str">
        <f>IF(F168="--","--",IF(ISEVEN(B168)=TRUE,SUBSTITUTE(LEFT(VLOOKUP(E168,'Basisgegevens+Uitleg'!$B$19:$D$25,3,),1),0,"--"),SUBSTITUTE(LEFT(VLOOKUP(E168,'Basisgegevens+Uitleg'!$B$19:$C$25,2,),1),0,"--")))</f>
        <v>V</v>
      </c>
      <c r="D168" s="179" t="str">
        <f>IF(F168="--","--",TRIM(IF(ISERROR(SEARCH("V",IF(IF('Basisgegevens+Uitleg'!$C$5="Ja",LEN(G168&amp;H168&amp;I168&amp;J168),0)+IF('Basisgegevens+Uitleg'!$C$6="Ja",LEN(L168&amp;M168&amp;N168&amp;O168),0)+IF('Basisgegevens+Uitleg'!$C$7="Ja",LEN(Q168&amp;R168&amp;S168&amp;T168),0)+IF('Basisgegevens+Uitleg'!$C$8="Ja",LEN(V168&amp;W168&amp;X168&amp;Y168),0)+IF('Basisgegevens+Uitleg'!$C$9="Ja",LEN(AA168&amp;AB168&amp;AC168&amp;AD168),0)&lt;(4+IF('Basisgegevens+Uitleg'!$C$6="Ja",4,0)+IF('Basisgegevens+Uitleg'!$C$7="Ja",4,0)+IF('Basisgegevens+Uitleg'!$C$8="Ja",4,0)+IF('Basisgegevens+Uitleg'!$C$9="Ja",4,0)),C168,"Niet")&amp;(G168&amp;H168&amp;I168&amp;J168&amp;IF('Basisgegevens+Uitleg'!$C$6="Ja",L168&amp;M168&amp;N168&amp;O168,"")&amp;IF('Basisgegevens+Uitleg'!$C$7="Ja",Q168&amp;R168&amp;S168&amp;T168,"")&amp;IF('Basisgegevens+Uitleg'!$C$8="Ja",V168&amp;W168&amp;X168&amp;Y168,"")&amp;IF('Basisgegevens+Uitleg'!$C$9="Ja",AA168&amp;AB168&amp;AC168&amp;AD168,"")),1))=TRUE,"","V ")&amp;IF(ISERROR(SEARCH("M",IF(IF('Basisgegevens+Uitleg'!$C$5="Ja",LEN(G168&amp;H168&amp;I168&amp;J168),0)+IF('Basisgegevens+Uitleg'!$C$6="Ja",LEN(L168&amp;M168&amp;N168&amp;O168),0)+IF('Basisgegevens+Uitleg'!$C$7="Ja",LEN(Q168&amp;R168&amp;S168&amp;T168),0)+IF('Basisgegevens+Uitleg'!$C$8="Ja",LEN(V168&amp;W168&amp;X168&amp;Y168),0)+IF('Basisgegevens+Uitleg'!$C$9="Ja",LEN(AA168&amp;AB168&amp;AC168&amp;AD168),0)&lt;(4+IF('Basisgegevens+Uitleg'!$C$6="Ja",4,0)+IF('Basisgegevens+Uitleg'!$C$7="Ja",4,0)+IF('Basisgegevens+Uitleg'!$C$8="Ja",4,0)+IF('Basisgegevens+Uitleg'!$C$9="Ja",4,0)),C168,"Niet")&amp;(G168&amp;H168&amp;I168&amp;J168&amp;IF('Basisgegevens+Uitleg'!$C$6="Ja",L168&amp;M168&amp;N168&amp;O168,"")&amp;IF('Basisgegevens+Uitleg'!$C$7="Ja",Q168&amp;R168&amp;S168&amp;T168,"")&amp;IF('Basisgegevens+Uitleg'!$C$8="Ja",V168&amp;W168&amp;X168&amp;Y168,"")&amp;IF('Basisgegevens+Uitleg'!$C$9="Ja",AA168&amp;AB168&amp;AC168&amp;AD168,"")),1))=TRUE,"","M ")&amp;IF(ISERROR(SEARCH("A",IF(IF('Basisgegevens+Uitleg'!$C$5="Ja",LEN(G168&amp;H168&amp;I168&amp;J168),0)+IF('Basisgegevens+Uitleg'!$C$6="Ja",LEN(L168&amp;M168&amp;N168&amp;O168),0)+IF('Basisgegevens+Uitleg'!$C$7="Ja",LEN(Q168&amp;R168&amp;S168&amp;T168),0)+IF('Basisgegevens+Uitleg'!$C$8="Ja",LEN(V168&amp;W168&amp;X168&amp;Y168),0)+IF('Basisgegevens+Uitleg'!$C$9="Ja",LEN(AA168&amp;AB168&amp;AC168&amp;AD168),0)&lt;(4+IF('Basisgegevens+Uitleg'!$C$6="Ja",4,0)+IF('Basisgegevens+Uitleg'!$C$7="Ja",4,0)+IF('Basisgegevens+Uitleg'!$C$8="Ja",4,0)+IF('Basisgegevens+Uitleg'!$C$9="Ja",4,0)),C168,"Niet")&amp;(G168&amp;H168&amp;I168&amp;J168&amp;IF('Basisgegevens+Uitleg'!$C$6="Ja",L168&amp;M168&amp;N168&amp;O168,"")&amp;IF('Basisgegevens+Uitleg'!$C$7="Ja",Q168&amp;R168&amp;S168&amp;T168,"")&amp;IF('Basisgegevens+Uitleg'!$C$8="Ja",V168&amp;W168&amp;X168&amp;Y168,"")&amp;IF('Basisgegevens+Uitleg'!$C$9="Ja",AA168&amp;AB168&amp;AC168&amp;AD168,"")),1))=TRUE,"","A")))</f>
        <v>V</v>
      </c>
      <c r="E168" s="110" t="str">
        <f t="shared" si="8"/>
        <v>Vrijdag</v>
      </c>
      <c r="F168" s="138">
        <f>IF(ROW(E168)-5&lt;='Basisgegevens+Uitleg'!$C$2,F167+1,"--")</f>
        <v>45485</v>
      </c>
      <c r="G168" s="86"/>
      <c r="H168" s="82"/>
      <c r="I168" s="82"/>
      <c r="J168" s="87"/>
      <c r="K168" s="9"/>
      <c r="L168" s="86"/>
      <c r="M168" s="82"/>
      <c r="N168" s="82"/>
      <c r="O168" s="87"/>
      <c r="P168" s="9"/>
      <c r="Q168" s="86"/>
      <c r="R168" s="82"/>
      <c r="S168" s="82"/>
      <c r="T168" s="87"/>
      <c r="U168" s="9"/>
      <c r="V168" s="86"/>
      <c r="W168" s="82"/>
      <c r="X168" s="82"/>
      <c r="Y168" s="87"/>
      <c r="Z168" s="9"/>
      <c r="AA168" s="86"/>
      <c r="AB168" s="82"/>
      <c r="AC168" s="82"/>
      <c r="AD168" s="87"/>
      <c r="AE168" s="9"/>
      <c r="AF168" s="108"/>
      <c r="AG168" s="18" t="str">
        <f>IF(ISERROR(VLOOKUP($F168,'Speciale dagen&amp;Activiteiten'!$A$3:$A$100,1,FALSE))=TRUE,"",VLOOKUP($F168,'Speciale dagen&amp;Activiteiten'!$A$3:$B$100,2,FALSE))</f>
        <v/>
      </c>
      <c r="AH168" s="14" t="str">
        <f>IF(ISERROR(VLOOKUP(CONCATENATE(DAY($F168),"-",MONTH($F168)),Verjaardagen!$C$2:$C$101,1,FALSE))=TRUE,"",VLOOKUP(CONCATENATE(DAY($F168),"-",MONTH($F168)),Verjaardagen!$C$2:$E$101,3,FALSE))</f>
        <v/>
      </c>
      <c r="AI168" s="15" t="str">
        <f>IF(ISERROR(VLOOKUP(F168,'School(vakanties)&amp;Activiteiten'!A$4:A$102,1,FALSE)=TRUE),IF(ISERROR(VLOOKUP(F168,'School(vakanties)&amp;Activiteiten'!B$4:B$102,1,FALSE)=TRUE),IF(AJ168&gt;0,AI167,""),VLOOKUP(F168,'School(vakanties)&amp;Activiteiten'!B$4:C$102,2,FALSE)),VLOOKUP(F168,'School(vakanties)&amp;Activiteiten'!A$4:C$102,3,FALSE))</f>
        <v/>
      </c>
      <c r="AJ168" s="16">
        <f>IF(ISERROR(VLOOKUP(F168,'School(vakanties)&amp;Activiteiten'!A$4:A$102,1,FALSE)=TRUE),IF(AND(AJ167&gt;0,AJ167&lt;999),AJ167-1,0),VLOOKUP(F168,'School(vakanties)&amp;Activiteiten'!A$4:D$102,4,FALSE))</f>
        <v>0</v>
      </c>
    </row>
    <row r="169" spans="1:36" x14ac:dyDescent="0.25">
      <c r="A169" s="180" t="str">
        <f t="shared" si="6"/>
        <v>--</v>
      </c>
      <c r="B169" s="110">
        <f t="shared" si="7"/>
        <v>28</v>
      </c>
      <c r="C169" s="179" t="str">
        <f>IF(F169="--","--",IF(ISEVEN(B169)=TRUE,SUBSTITUTE(LEFT(VLOOKUP(E169,'Basisgegevens+Uitleg'!$B$19:$D$25,3,),1),0,"--"),SUBSTITUTE(LEFT(VLOOKUP(E169,'Basisgegevens+Uitleg'!$B$19:$C$25,2,),1),0,"--")))</f>
        <v>M</v>
      </c>
      <c r="D169" s="179" t="str">
        <f>IF(F169="--","--",TRIM(IF(ISERROR(SEARCH("V",IF(IF('Basisgegevens+Uitleg'!$C$5="Ja",LEN(G169&amp;H169&amp;I169&amp;J169),0)+IF('Basisgegevens+Uitleg'!$C$6="Ja",LEN(L169&amp;M169&amp;N169&amp;O169),0)+IF('Basisgegevens+Uitleg'!$C$7="Ja",LEN(Q169&amp;R169&amp;S169&amp;T169),0)+IF('Basisgegevens+Uitleg'!$C$8="Ja",LEN(V169&amp;W169&amp;X169&amp;Y169),0)+IF('Basisgegevens+Uitleg'!$C$9="Ja",LEN(AA169&amp;AB169&amp;AC169&amp;AD169),0)&lt;(4+IF('Basisgegevens+Uitleg'!$C$6="Ja",4,0)+IF('Basisgegevens+Uitleg'!$C$7="Ja",4,0)+IF('Basisgegevens+Uitleg'!$C$8="Ja",4,0)+IF('Basisgegevens+Uitleg'!$C$9="Ja",4,0)),C169,"Niet")&amp;(G169&amp;H169&amp;I169&amp;J169&amp;IF('Basisgegevens+Uitleg'!$C$6="Ja",L169&amp;M169&amp;N169&amp;O169,"")&amp;IF('Basisgegevens+Uitleg'!$C$7="Ja",Q169&amp;R169&amp;S169&amp;T169,"")&amp;IF('Basisgegevens+Uitleg'!$C$8="Ja",V169&amp;W169&amp;X169&amp;Y169,"")&amp;IF('Basisgegevens+Uitleg'!$C$9="Ja",AA169&amp;AB169&amp;AC169&amp;AD169,"")),1))=TRUE,"","V ")&amp;IF(ISERROR(SEARCH("M",IF(IF('Basisgegevens+Uitleg'!$C$5="Ja",LEN(G169&amp;H169&amp;I169&amp;J169),0)+IF('Basisgegevens+Uitleg'!$C$6="Ja",LEN(L169&amp;M169&amp;N169&amp;O169),0)+IF('Basisgegevens+Uitleg'!$C$7="Ja",LEN(Q169&amp;R169&amp;S169&amp;T169),0)+IF('Basisgegevens+Uitleg'!$C$8="Ja",LEN(V169&amp;W169&amp;X169&amp;Y169),0)+IF('Basisgegevens+Uitleg'!$C$9="Ja",LEN(AA169&amp;AB169&amp;AC169&amp;AD169),0)&lt;(4+IF('Basisgegevens+Uitleg'!$C$6="Ja",4,0)+IF('Basisgegevens+Uitleg'!$C$7="Ja",4,0)+IF('Basisgegevens+Uitleg'!$C$8="Ja",4,0)+IF('Basisgegevens+Uitleg'!$C$9="Ja",4,0)),C169,"Niet")&amp;(G169&amp;H169&amp;I169&amp;J169&amp;IF('Basisgegevens+Uitleg'!$C$6="Ja",L169&amp;M169&amp;N169&amp;O169,"")&amp;IF('Basisgegevens+Uitleg'!$C$7="Ja",Q169&amp;R169&amp;S169&amp;T169,"")&amp;IF('Basisgegevens+Uitleg'!$C$8="Ja",V169&amp;W169&amp;X169&amp;Y169,"")&amp;IF('Basisgegevens+Uitleg'!$C$9="Ja",AA169&amp;AB169&amp;AC169&amp;AD169,"")),1))=TRUE,"","M ")&amp;IF(ISERROR(SEARCH("A",IF(IF('Basisgegevens+Uitleg'!$C$5="Ja",LEN(G169&amp;H169&amp;I169&amp;J169),0)+IF('Basisgegevens+Uitleg'!$C$6="Ja",LEN(L169&amp;M169&amp;N169&amp;O169),0)+IF('Basisgegevens+Uitleg'!$C$7="Ja",LEN(Q169&amp;R169&amp;S169&amp;T169),0)+IF('Basisgegevens+Uitleg'!$C$8="Ja",LEN(V169&amp;W169&amp;X169&amp;Y169),0)+IF('Basisgegevens+Uitleg'!$C$9="Ja",LEN(AA169&amp;AB169&amp;AC169&amp;AD169),0)&lt;(4+IF('Basisgegevens+Uitleg'!$C$6="Ja",4,0)+IF('Basisgegevens+Uitleg'!$C$7="Ja",4,0)+IF('Basisgegevens+Uitleg'!$C$8="Ja",4,0)+IF('Basisgegevens+Uitleg'!$C$9="Ja",4,0)),C169,"Niet")&amp;(G169&amp;H169&amp;I169&amp;J169&amp;IF('Basisgegevens+Uitleg'!$C$6="Ja",L169&amp;M169&amp;N169&amp;O169,"")&amp;IF('Basisgegevens+Uitleg'!$C$7="Ja",Q169&amp;R169&amp;S169&amp;T169,"")&amp;IF('Basisgegevens+Uitleg'!$C$8="Ja",V169&amp;W169&amp;X169&amp;Y169,"")&amp;IF('Basisgegevens+Uitleg'!$C$9="Ja",AA169&amp;AB169&amp;AC169&amp;AD169,"")),1))=TRUE,"","A")))</f>
        <v>M</v>
      </c>
      <c r="E169" s="110" t="str">
        <f t="shared" si="8"/>
        <v>Zaterdag</v>
      </c>
      <c r="F169" s="138">
        <f>IF(ROW(E169)-5&lt;='Basisgegevens+Uitleg'!$C$2,F168+1,"--")</f>
        <v>45486</v>
      </c>
      <c r="G169" s="86"/>
      <c r="H169" s="82"/>
      <c r="I169" s="82"/>
      <c r="J169" s="87"/>
      <c r="K169" s="9"/>
      <c r="L169" s="86"/>
      <c r="M169" s="82"/>
      <c r="N169" s="82"/>
      <c r="O169" s="87"/>
      <c r="P169" s="9"/>
      <c r="Q169" s="86"/>
      <c r="R169" s="82"/>
      <c r="S169" s="82"/>
      <c r="T169" s="87"/>
      <c r="U169" s="9"/>
      <c r="V169" s="86"/>
      <c r="W169" s="82"/>
      <c r="X169" s="82"/>
      <c r="Y169" s="87"/>
      <c r="Z169" s="9"/>
      <c r="AA169" s="86"/>
      <c r="AB169" s="82"/>
      <c r="AC169" s="82"/>
      <c r="AD169" s="87"/>
      <c r="AE169" s="9"/>
      <c r="AF169" s="108"/>
      <c r="AG169" s="18" t="str">
        <f>IF(ISERROR(VLOOKUP($F169,'Speciale dagen&amp;Activiteiten'!$A$3:$A$100,1,FALSE))=TRUE,"",VLOOKUP($F169,'Speciale dagen&amp;Activiteiten'!$A$3:$B$100,2,FALSE))</f>
        <v/>
      </c>
      <c r="AH169" s="14" t="str">
        <f>IF(ISERROR(VLOOKUP(CONCATENATE(DAY($F169),"-",MONTH($F169)),Verjaardagen!$C$2:$C$101,1,FALSE))=TRUE,"",VLOOKUP(CONCATENATE(DAY($F169),"-",MONTH($F169)),Verjaardagen!$C$2:$E$101,3,FALSE))</f>
        <v/>
      </c>
      <c r="AI169" s="15" t="str">
        <f>IF(ISERROR(VLOOKUP(F169,'School(vakanties)&amp;Activiteiten'!A$4:A$102,1,FALSE)=TRUE),IF(ISERROR(VLOOKUP(F169,'School(vakanties)&amp;Activiteiten'!B$4:B$102,1,FALSE)=TRUE),IF(AJ169&gt;0,AI168,""),VLOOKUP(F169,'School(vakanties)&amp;Activiteiten'!B$4:C$102,2,FALSE)),VLOOKUP(F169,'School(vakanties)&amp;Activiteiten'!A$4:C$102,3,FALSE))</f>
        <v/>
      </c>
      <c r="AJ169" s="16">
        <f>IF(ISERROR(VLOOKUP(F169,'School(vakanties)&amp;Activiteiten'!A$4:A$102,1,FALSE)=TRUE),IF(AND(AJ168&gt;0,AJ168&lt;999),AJ168-1,0),VLOOKUP(F169,'School(vakanties)&amp;Activiteiten'!A$4:D$102,4,FALSE))</f>
        <v>0</v>
      </c>
    </row>
    <row r="170" spans="1:36" x14ac:dyDescent="0.25">
      <c r="A170" s="180" t="str">
        <f t="shared" si="6"/>
        <v>--</v>
      </c>
      <c r="B170" s="110">
        <f t="shared" si="7"/>
        <v>28</v>
      </c>
      <c r="C170" s="179" t="str">
        <f>IF(F170="--","--",IF(ISEVEN(B170)=TRUE,SUBSTITUTE(LEFT(VLOOKUP(E170,'Basisgegevens+Uitleg'!$B$19:$D$25,3,),1),0,"--"),SUBSTITUTE(LEFT(VLOOKUP(E170,'Basisgegevens+Uitleg'!$B$19:$C$25,2,),1),0,"--")))</f>
        <v>A</v>
      </c>
      <c r="D170" s="179" t="str">
        <f>IF(F170="--","--",TRIM(IF(ISERROR(SEARCH("V",IF(IF('Basisgegevens+Uitleg'!$C$5="Ja",LEN(G170&amp;H170&amp;I170&amp;J170),0)+IF('Basisgegevens+Uitleg'!$C$6="Ja",LEN(L170&amp;M170&amp;N170&amp;O170),0)+IF('Basisgegevens+Uitleg'!$C$7="Ja",LEN(Q170&amp;R170&amp;S170&amp;T170),0)+IF('Basisgegevens+Uitleg'!$C$8="Ja",LEN(V170&amp;W170&amp;X170&amp;Y170),0)+IF('Basisgegevens+Uitleg'!$C$9="Ja",LEN(AA170&amp;AB170&amp;AC170&amp;AD170),0)&lt;(4+IF('Basisgegevens+Uitleg'!$C$6="Ja",4,0)+IF('Basisgegevens+Uitleg'!$C$7="Ja",4,0)+IF('Basisgegevens+Uitleg'!$C$8="Ja",4,0)+IF('Basisgegevens+Uitleg'!$C$9="Ja",4,0)),C170,"Niet")&amp;(G170&amp;H170&amp;I170&amp;J170&amp;IF('Basisgegevens+Uitleg'!$C$6="Ja",L170&amp;M170&amp;N170&amp;O170,"")&amp;IF('Basisgegevens+Uitleg'!$C$7="Ja",Q170&amp;R170&amp;S170&amp;T170,"")&amp;IF('Basisgegevens+Uitleg'!$C$8="Ja",V170&amp;W170&amp;X170&amp;Y170,"")&amp;IF('Basisgegevens+Uitleg'!$C$9="Ja",AA170&amp;AB170&amp;AC170&amp;AD170,"")),1))=TRUE,"","V ")&amp;IF(ISERROR(SEARCH("M",IF(IF('Basisgegevens+Uitleg'!$C$5="Ja",LEN(G170&amp;H170&amp;I170&amp;J170),0)+IF('Basisgegevens+Uitleg'!$C$6="Ja",LEN(L170&amp;M170&amp;N170&amp;O170),0)+IF('Basisgegevens+Uitleg'!$C$7="Ja",LEN(Q170&amp;R170&amp;S170&amp;T170),0)+IF('Basisgegevens+Uitleg'!$C$8="Ja",LEN(V170&amp;W170&amp;X170&amp;Y170),0)+IF('Basisgegevens+Uitleg'!$C$9="Ja",LEN(AA170&amp;AB170&amp;AC170&amp;AD170),0)&lt;(4+IF('Basisgegevens+Uitleg'!$C$6="Ja",4,0)+IF('Basisgegevens+Uitleg'!$C$7="Ja",4,0)+IF('Basisgegevens+Uitleg'!$C$8="Ja",4,0)+IF('Basisgegevens+Uitleg'!$C$9="Ja",4,0)),C170,"Niet")&amp;(G170&amp;H170&amp;I170&amp;J170&amp;IF('Basisgegevens+Uitleg'!$C$6="Ja",L170&amp;M170&amp;N170&amp;O170,"")&amp;IF('Basisgegevens+Uitleg'!$C$7="Ja",Q170&amp;R170&amp;S170&amp;T170,"")&amp;IF('Basisgegevens+Uitleg'!$C$8="Ja",V170&amp;W170&amp;X170&amp;Y170,"")&amp;IF('Basisgegevens+Uitleg'!$C$9="Ja",AA170&amp;AB170&amp;AC170&amp;AD170,"")),1))=TRUE,"","M ")&amp;IF(ISERROR(SEARCH("A",IF(IF('Basisgegevens+Uitleg'!$C$5="Ja",LEN(G170&amp;H170&amp;I170&amp;J170),0)+IF('Basisgegevens+Uitleg'!$C$6="Ja",LEN(L170&amp;M170&amp;N170&amp;O170),0)+IF('Basisgegevens+Uitleg'!$C$7="Ja",LEN(Q170&amp;R170&amp;S170&amp;T170),0)+IF('Basisgegevens+Uitleg'!$C$8="Ja",LEN(V170&amp;W170&amp;X170&amp;Y170),0)+IF('Basisgegevens+Uitleg'!$C$9="Ja",LEN(AA170&amp;AB170&amp;AC170&amp;AD170),0)&lt;(4+IF('Basisgegevens+Uitleg'!$C$6="Ja",4,0)+IF('Basisgegevens+Uitleg'!$C$7="Ja",4,0)+IF('Basisgegevens+Uitleg'!$C$8="Ja",4,0)+IF('Basisgegevens+Uitleg'!$C$9="Ja",4,0)),C170,"Niet")&amp;(G170&amp;H170&amp;I170&amp;J170&amp;IF('Basisgegevens+Uitleg'!$C$6="Ja",L170&amp;M170&amp;N170&amp;O170,"")&amp;IF('Basisgegevens+Uitleg'!$C$7="Ja",Q170&amp;R170&amp;S170&amp;T170,"")&amp;IF('Basisgegevens+Uitleg'!$C$8="Ja",V170&amp;W170&amp;X170&amp;Y170,"")&amp;IF('Basisgegevens+Uitleg'!$C$9="Ja",AA170&amp;AB170&amp;AC170&amp;AD170,"")),1))=TRUE,"","A")))</f>
        <v>A</v>
      </c>
      <c r="E170" s="110" t="str">
        <f t="shared" si="8"/>
        <v>Zondag</v>
      </c>
      <c r="F170" s="138">
        <f>IF(ROW(E170)-5&lt;='Basisgegevens+Uitleg'!$C$2,F169+1,"--")</f>
        <v>45487</v>
      </c>
      <c r="G170" s="86"/>
      <c r="H170" s="82"/>
      <c r="I170" s="82"/>
      <c r="J170" s="87"/>
      <c r="K170" s="9"/>
      <c r="L170" s="86"/>
      <c r="M170" s="82"/>
      <c r="N170" s="82"/>
      <c r="O170" s="87"/>
      <c r="P170" s="9"/>
      <c r="Q170" s="86"/>
      <c r="R170" s="82"/>
      <c r="S170" s="82"/>
      <c r="T170" s="87"/>
      <c r="U170" s="9"/>
      <c r="V170" s="86"/>
      <c r="W170" s="82"/>
      <c r="X170" s="82"/>
      <c r="Y170" s="87"/>
      <c r="Z170" s="9"/>
      <c r="AA170" s="86"/>
      <c r="AB170" s="82"/>
      <c r="AC170" s="82"/>
      <c r="AD170" s="87"/>
      <c r="AE170" s="9"/>
      <c r="AF170" s="108"/>
      <c r="AG170" s="18" t="str">
        <f>IF(ISERROR(VLOOKUP($F170,'Speciale dagen&amp;Activiteiten'!$A$3:$A$100,1,FALSE))=TRUE,"",VLOOKUP($F170,'Speciale dagen&amp;Activiteiten'!$A$3:$B$100,2,FALSE))</f>
        <v/>
      </c>
      <c r="AH170" s="14" t="str">
        <f>IF(ISERROR(VLOOKUP(CONCATENATE(DAY($F170),"-",MONTH($F170)),Verjaardagen!$C$2:$C$101,1,FALSE))=TRUE,"",VLOOKUP(CONCATENATE(DAY($F170),"-",MONTH($F170)),Verjaardagen!$C$2:$E$101,3,FALSE))</f>
        <v/>
      </c>
      <c r="AI170" s="15" t="str">
        <f>IF(ISERROR(VLOOKUP(F170,'School(vakanties)&amp;Activiteiten'!A$4:A$102,1,FALSE)=TRUE),IF(ISERROR(VLOOKUP(F170,'School(vakanties)&amp;Activiteiten'!B$4:B$102,1,FALSE)=TRUE),IF(AJ170&gt;0,AI169,""),VLOOKUP(F170,'School(vakanties)&amp;Activiteiten'!B$4:C$102,2,FALSE)),VLOOKUP(F170,'School(vakanties)&amp;Activiteiten'!A$4:C$102,3,FALSE))</f>
        <v/>
      </c>
      <c r="AJ170" s="16">
        <f>IF(ISERROR(VLOOKUP(F170,'School(vakanties)&amp;Activiteiten'!A$4:A$102,1,FALSE)=TRUE),IF(AND(AJ169&gt;0,AJ169&lt;999),AJ169-1,0),VLOOKUP(F170,'School(vakanties)&amp;Activiteiten'!A$4:D$102,4,FALSE))</f>
        <v>0</v>
      </c>
    </row>
    <row r="171" spans="1:36" x14ac:dyDescent="0.25">
      <c r="A171" s="180" t="str">
        <f t="shared" si="6"/>
        <v>--</v>
      </c>
      <c r="B171" s="110">
        <f t="shared" si="7"/>
        <v>29</v>
      </c>
      <c r="C171" s="179" t="str">
        <f>IF(F171="--","--",IF(ISEVEN(B171)=TRUE,SUBSTITUTE(LEFT(VLOOKUP(E171,'Basisgegevens+Uitleg'!$B$19:$D$25,3,),1),0,"--"),SUBSTITUTE(LEFT(VLOOKUP(E171,'Basisgegevens+Uitleg'!$B$19:$C$25,2,),1),0,"--")))</f>
        <v>V</v>
      </c>
      <c r="D171" s="179" t="str">
        <f>IF(F171="--","--",TRIM(IF(ISERROR(SEARCH("V",IF(IF('Basisgegevens+Uitleg'!$C$5="Ja",LEN(G171&amp;H171&amp;I171&amp;J171),0)+IF('Basisgegevens+Uitleg'!$C$6="Ja",LEN(L171&amp;M171&amp;N171&amp;O171),0)+IF('Basisgegevens+Uitleg'!$C$7="Ja",LEN(Q171&amp;R171&amp;S171&amp;T171),0)+IF('Basisgegevens+Uitleg'!$C$8="Ja",LEN(V171&amp;W171&amp;X171&amp;Y171),0)+IF('Basisgegevens+Uitleg'!$C$9="Ja",LEN(AA171&amp;AB171&amp;AC171&amp;AD171),0)&lt;(4+IF('Basisgegevens+Uitleg'!$C$6="Ja",4,0)+IF('Basisgegevens+Uitleg'!$C$7="Ja",4,0)+IF('Basisgegevens+Uitleg'!$C$8="Ja",4,0)+IF('Basisgegevens+Uitleg'!$C$9="Ja",4,0)),C171,"Niet")&amp;(G171&amp;H171&amp;I171&amp;J171&amp;IF('Basisgegevens+Uitleg'!$C$6="Ja",L171&amp;M171&amp;N171&amp;O171,"")&amp;IF('Basisgegevens+Uitleg'!$C$7="Ja",Q171&amp;R171&amp;S171&amp;T171,"")&amp;IF('Basisgegevens+Uitleg'!$C$8="Ja",V171&amp;W171&amp;X171&amp;Y171,"")&amp;IF('Basisgegevens+Uitleg'!$C$9="Ja",AA171&amp;AB171&amp;AC171&amp;AD171,"")),1))=TRUE,"","V ")&amp;IF(ISERROR(SEARCH("M",IF(IF('Basisgegevens+Uitleg'!$C$5="Ja",LEN(G171&amp;H171&amp;I171&amp;J171),0)+IF('Basisgegevens+Uitleg'!$C$6="Ja",LEN(L171&amp;M171&amp;N171&amp;O171),0)+IF('Basisgegevens+Uitleg'!$C$7="Ja",LEN(Q171&amp;R171&amp;S171&amp;T171),0)+IF('Basisgegevens+Uitleg'!$C$8="Ja",LEN(V171&amp;W171&amp;X171&amp;Y171),0)+IF('Basisgegevens+Uitleg'!$C$9="Ja",LEN(AA171&amp;AB171&amp;AC171&amp;AD171),0)&lt;(4+IF('Basisgegevens+Uitleg'!$C$6="Ja",4,0)+IF('Basisgegevens+Uitleg'!$C$7="Ja",4,0)+IF('Basisgegevens+Uitleg'!$C$8="Ja",4,0)+IF('Basisgegevens+Uitleg'!$C$9="Ja",4,0)),C171,"Niet")&amp;(G171&amp;H171&amp;I171&amp;J171&amp;IF('Basisgegevens+Uitleg'!$C$6="Ja",L171&amp;M171&amp;N171&amp;O171,"")&amp;IF('Basisgegevens+Uitleg'!$C$7="Ja",Q171&amp;R171&amp;S171&amp;T171,"")&amp;IF('Basisgegevens+Uitleg'!$C$8="Ja",V171&amp;W171&amp;X171&amp;Y171,"")&amp;IF('Basisgegevens+Uitleg'!$C$9="Ja",AA171&amp;AB171&amp;AC171&amp;AD171,"")),1))=TRUE,"","M ")&amp;IF(ISERROR(SEARCH("A",IF(IF('Basisgegevens+Uitleg'!$C$5="Ja",LEN(G171&amp;H171&amp;I171&amp;J171),0)+IF('Basisgegevens+Uitleg'!$C$6="Ja",LEN(L171&amp;M171&amp;N171&amp;O171),0)+IF('Basisgegevens+Uitleg'!$C$7="Ja",LEN(Q171&amp;R171&amp;S171&amp;T171),0)+IF('Basisgegevens+Uitleg'!$C$8="Ja",LEN(V171&amp;W171&amp;X171&amp;Y171),0)+IF('Basisgegevens+Uitleg'!$C$9="Ja",LEN(AA171&amp;AB171&amp;AC171&amp;AD171),0)&lt;(4+IF('Basisgegevens+Uitleg'!$C$6="Ja",4,0)+IF('Basisgegevens+Uitleg'!$C$7="Ja",4,0)+IF('Basisgegevens+Uitleg'!$C$8="Ja",4,0)+IF('Basisgegevens+Uitleg'!$C$9="Ja",4,0)),C171,"Niet")&amp;(G171&amp;H171&amp;I171&amp;J171&amp;IF('Basisgegevens+Uitleg'!$C$6="Ja",L171&amp;M171&amp;N171&amp;O171,"")&amp;IF('Basisgegevens+Uitleg'!$C$7="Ja",Q171&amp;R171&amp;S171&amp;T171,"")&amp;IF('Basisgegevens+Uitleg'!$C$8="Ja",V171&amp;W171&amp;X171&amp;Y171,"")&amp;IF('Basisgegevens+Uitleg'!$C$9="Ja",AA171&amp;AB171&amp;AC171&amp;AD171,"")),1))=TRUE,"","A")))</f>
        <v>V</v>
      </c>
      <c r="E171" s="110" t="str">
        <f t="shared" si="8"/>
        <v>Maandag</v>
      </c>
      <c r="F171" s="138">
        <f>IF(ROW(E171)-5&lt;='Basisgegevens+Uitleg'!$C$2,F170+1,"--")</f>
        <v>45488</v>
      </c>
      <c r="G171" s="86"/>
      <c r="H171" s="82"/>
      <c r="I171" s="82"/>
      <c r="J171" s="87"/>
      <c r="K171" s="9"/>
      <c r="L171" s="86"/>
      <c r="M171" s="82"/>
      <c r="N171" s="82"/>
      <c r="O171" s="87"/>
      <c r="P171" s="9"/>
      <c r="Q171" s="86"/>
      <c r="R171" s="82"/>
      <c r="S171" s="82"/>
      <c r="T171" s="87"/>
      <c r="U171" s="9"/>
      <c r="V171" s="86"/>
      <c r="W171" s="82"/>
      <c r="X171" s="82"/>
      <c r="Y171" s="87"/>
      <c r="Z171" s="9"/>
      <c r="AA171" s="86"/>
      <c r="AB171" s="82"/>
      <c r="AC171" s="82"/>
      <c r="AD171" s="87"/>
      <c r="AE171" s="9"/>
      <c r="AF171" s="108"/>
      <c r="AG171" s="18" t="str">
        <f>IF(ISERROR(VLOOKUP($F171,'Speciale dagen&amp;Activiteiten'!$A$3:$A$100,1,FALSE))=TRUE,"",VLOOKUP($F171,'Speciale dagen&amp;Activiteiten'!$A$3:$B$100,2,FALSE))</f>
        <v/>
      </c>
      <c r="AH171" s="14" t="str">
        <f>IF(ISERROR(VLOOKUP(CONCATENATE(DAY($F171),"-",MONTH($F171)),Verjaardagen!$C$2:$C$101,1,FALSE))=TRUE,"",VLOOKUP(CONCATENATE(DAY($F171),"-",MONTH($F171)),Verjaardagen!$C$2:$E$101,3,FALSE))</f>
        <v/>
      </c>
      <c r="AI171" s="15" t="str">
        <f>IF(ISERROR(VLOOKUP(F171,'School(vakanties)&amp;Activiteiten'!A$4:A$102,1,FALSE)=TRUE),IF(ISERROR(VLOOKUP(F171,'School(vakanties)&amp;Activiteiten'!B$4:B$102,1,FALSE)=TRUE),IF(AJ171&gt;0,AI170,""),VLOOKUP(F171,'School(vakanties)&amp;Activiteiten'!B$4:C$102,2,FALSE)),VLOOKUP(F171,'School(vakanties)&amp;Activiteiten'!A$4:C$102,3,FALSE))</f>
        <v/>
      </c>
      <c r="AJ171" s="16">
        <f>IF(ISERROR(VLOOKUP(F171,'School(vakanties)&amp;Activiteiten'!A$4:A$102,1,FALSE)=TRUE),IF(AND(AJ170&gt;0,AJ170&lt;999),AJ170-1,0),VLOOKUP(F171,'School(vakanties)&amp;Activiteiten'!A$4:D$102,4,FALSE))</f>
        <v>0</v>
      </c>
    </row>
    <row r="172" spans="1:36" x14ac:dyDescent="0.25">
      <c r="A172" s="180" t="str">
        <f t="shared" si="6"/>
        <v>--</v>
      </c>
      <c r="B172" s="110">
        <f t="shared" si="7"/>
        <v>29</v>
      </c>
      <c r="C172" s="179" t="str">
        <f>IF(F172="--","--",IF(ISEVEN(B172)=TRUE,SUBSTITUTE(LEFT(VLOOKUP(E172,'Basisgegevens+Uitleg'!$B$19:$D$25,3,),1),0,"--"),SUBSTITUTE(LEFT(VLOOKUP(E172,'Basisgegevens+Uitleg'!$B$19:$C$25,2,),1),0,"--")))</f>
        <v>M</v>
      </c>
      <c r="D172" s="179" t="str">
        <f>IF(F172="--","--",TRIM(IF(ISERROR(SEARCH("V",IF(IF('Basisgegevens+Uitleg'!$C$5="Ja",LEN(G172&amp;H172&amp;I172&amp;J172),0)+IF('Basisgegevens+Uitleg'!$C$6="Ja",LEN(L172&amp;M172&amp;N172&amp;O172),0)+IF('Basisgegevens+Uitleg'!$C$7="Ja",LEN(Q172&amp;R172&amp;S172&amp;T172),0)+IF('Basisgegevens+Uitleg'!$C$8="Ja",LEN(V172&amp;W172&amp;X172&amp;Y172),0)+IF('Basisgegevens+Uitleg'!$C$9="Ja",LEN(AA172&amp;AB172&amp;AC172&amp;AD172),0)&lt;(4+IF('Basisgegevens+Uitleg'!$C$6="Ja",4,0)+IF('Basisgegevens+Uitleg'!$C$7="Ja",4,0)+IF('Basisgegevens+Uitleg'!$C$8="Ja",4,0)+IF('Basisgegevens+Uitleg'!$C$9="Ja",4,0)),C172,"Niet")&amp;(G172&amp;H172&amp;I172&amp;J172&amp;IF('Basisgegevens+Uitleg'!$C$6="Ja",L172&amp;M172&amp;N172&amp;O172,"")&amp;IF('Basisgegevens+Uitleg'!$C$7="Ja",Q172&amp;R172&amp;S172&amp;T172,"")&amp;IF('Basisgegevens+Uitleg'!$C$8="Ja",V172&amp;W172&amp;X172&amp;Y172,"")&amp;IF('Basisgegevens+Uitleg'!$C$9="Ja",AA172&amp;AB172&amp;AC172&amp;AD172,"")),1))=TRUE,"","V ")&amp;IF(ISERROR(SEARCH("M",IF(IF('Basisgegevens+Uitleg'!$C$5="Ja",LEN(G172&amp;H172&amp;I172&amp;J172),0)+IF('Basisgegevens+Uitleg'!$C$6="Ja",LEN(L172&amp;M172&amp;N172&amp;O172),0)+IF('Basisgegevens+Uitleg'!$C$7="Ja",LEN(Q172&amp;R172&amp;S172&amp;T172),0)+IF('Basisgegevens+Uitleg'!$C$8="Ja",LEN(V172&amp;W172&amp;X172&amp;Y172),0)+IF('Basisgegevens+Uitleg'!$C$9="Ja",LEN(AA172&amp;AB172&amp;AC172&amp;AD172),0)&lt;(4+IF('Basisgegevens+Uitleg'!$C$6="Ja",4,0)+IF('Basisgegevens+Uitleg'!$C$7="Ja",4,0)+IF('Basisgegevens+Uitleg'!$C$8="Ja",4,0)+IF('Basisgegevens+Uitleg'!$C$9="Ja",4,0)),C172,"Niet")&amp;(G172&amp;H172&amp;I172&amp;J172&amp;IF('Basisgegevens+Uitleg'!$C$6="Ja",L172&amp;M172&amp;N172&amp;O172,"")&amp;IF('Basisgegevens+Uitleg'!$C$7="Ja",Q172&amp;R172&amp;S172&amp;T172,"")&amp;IF('Basisgegevens+Uitleg'!$C$8="Ja",V172&amp;W172&amp;X172&amp;Y172,"")&amp;IF('Basisgegevens+Uitleg'!$C$9="Ja",AA172&amp;AB172&amp;AC172&amp;AD172,"")),1))=TRUE,"","M ")&amp;IF(ISERROR(SEARCH("A",IF(IF('Basisgegevens+Uitleg'!$C$5="Ja",LEN(G172&amp;H172&amp;I172&amp;J172),0)+IF('Basisgegevens+Uitleg'!$C$6="Ja",LEN(L172&amp;M172&amp;N172&amp;O172),0)+IF('Basisgegevens+Uitleg'!$C$7="Ja",LEN(Q172&amp;R172&amp;S172&amp;T172),0)+IF('Basisgegevens+Uitleg'!$C$8="Ja",LEN(V172&amp;W172&amp;X172&amp;Y172),0)+IF('Basisgegevens+Uitleg'!$C$9="Ja",LEN(AA172&amp;AB172&amp;AC172&amp;AD172),0)&lt;(4+IF('Basisgegevens+Uitleg'!$C$6="Ja",4,0)+IF('Basisgegevens+Uitleg'!$C$7="Ja",4,0)+IF('Basisgegevens+Uitleg'!$C$8="Ja",4,0)+IF('Basisgegevens+Uitleg'!$C$9="Ja",4,0)),C172,"Niet")&amp;(G172&amp;H172&amp;I172&amp;J172&amp;IF('Basisgegevens+Uitleg'!$C$6="Ja",L172&amp;M172&amp;N172&amp;O172,"")&amp;IF('Basisgegevens+Uitleg'!$C$7="Ja",Q172&amp;R172&amp;S172&amp;T172,"")&amp;IF('Basisgegevens+Uitleg'!$C$8="Ja",V172&amp;W172&amp;X172&amp;Y172,"")&amp;IF('Basisgegevens+Uitleg'!$C$9="Ja",AA172&amp;AB172&amp;AC172&amp;AD172,"")),1))=TRUE,"","A")))</f>
        <v>M</v>
      </c>
      <c r="E172" s="110" t="str">
        <f t="shared" si="8"/>
        <v>Dinsdag</v>
      </c>
      <c r="F172" s="138">
        <f>IF(ROW(E172)-5&lt;='Basisgegevens+Uitleg'!$C$2,F171+1,"--")</f>
        <v>45489</v>
      </c>
      <c r="G172" s="86"/>
      <c r="H172" s="82"/>
      <c r="I172" s="82"/>
      <c r="J172" s="87"/>
      <c r="K172" s="9"/>
      <c r="L172" s="86"/>
      <c r="M172" s="82"/>
      <c r="N172" s="82"/>
      <c r="O172" s="87"/>
      <c r="P172" s="9"/>
      <c r="Q172" s="86"/>
      <c r="R172" s="82"/>
      <c r="S172" s="82"/>
      <c r="T172" s="87"/>
      <c r="U172" s="9"/>
      <c r="V172" s="86"/>
      <c r="W172" s="82"/>
      <c r="X172" s="82"/>
      <c r="Y172" s="87"/>
      <c r="Z172" s="9"/>
      <c r="AA172" s="86"/>
      <c r="AB172" s="82"/>
      <c r="AC172" s="82"/>
      <c r="AD172" s="87"/>
      <c r="AE172" s="9"/>
      <c r="AF172" s="108"/>
      <c r="AG172" s="18" t="str">
        <f>IF(ISERROR(VLOOKUP($F172,'Speciale dagen&amp;Activiteiten'!$A$3:$A$100,1,FALSE))=TRUE,"",VLOOKUP($F172,'Speciale dagen&amp;Activiteiten'!$A$3:$B$100,2,FALSE))</f>
        <v/>
      </c>
      <c r="AH172" s="14" t="str">
        <f>IF(ISERROR(VLOOKUP(CONCATENATE(DAY($F172),"-",MONTH($F172)),Verjaardagen!$C$2:$C$101,1,FALSE))=TRUE,"",VLOOKUP(CONCATENATE(DAY($F172),"-",MONTH($F172)),Verjaardagen!$C$2:$E$101,3,FALSE))</f>
        <v/>
      </c>
      <c r="AI172" s="15" t="str">
        <f>IF(ISERROR(VLOOKUP(F172,'School(vakanties)&amp;Activiteiten'!A$4:A$102,1,FALSE)=TRUE),IF(ISERROR(VLOOKUP(F172,'School(vakanties)&amp;Activiteiten'!B$4:B$102,1,FALSE)=TRUE),IF(AJ172&gt;0,AI171,""),VLOOKUP(F172,'School(vakanties)&amp;Activiteiten'!B$4:C$102,2,FALSE)),VLOOKUP(F172,'School(vakanties)&amp;Activiteiten'!A$4:C$102,3,FALSE))</f>
        <v/>
      </c>
      <c r="AJ172" s="16">
        <f>IF(ISERROR(VLOOKUP(F172,'School(vakanties)&amp;Activiteiten'!A$4:A$102,1,FALSE)=TRUE),IF(AND(AJ171&gt;0,AJ171&lt;999),AJ171-1,0),VLOOKUP(F172,'School(vakanties)&amp;Activiteiten'!A$4:D$102,4,FALSE))</f>
        <v>0</v>
      </c>
    </row>
    <row r="173" spans="1:36" x14ac:dyDescent="0.25">
      <c r="A173" s="180" t="str">
        <f t="shared" si="6"/>
        <v>Zomervakantie (voorbeeld)</v>
      </c>
      <c r="B173" s="110">
        <f t="shared" si="7"/>
        <v>29</v>
      </c>
      <c r="C173" s="179" t="str">
        <f>IF(F173="--","--",IF(ISEVEN(B173)=TRUE,SUBSTITUTE(LEFT(VLOOKUP(E173,'Basisgegevens+Uitleg'!$B$19:$D$25,3,),1),0,"--"),SUBSTITUTE(LEFT(VLOOKUP(E173,'Basisgegevens+Uitleg'!$B$19:$C$25,2,),1),0,"--")))</f>
        <v>M</v>
      </c>
      <c r="D173" s="179" t="str">
        <f>IF(F173="--","--",TRIM(IF(ISERROR(SEARCH("V",IF(IF('Basisgegevens+Uitleg'!$C$5="Ja",LEN(G173&amp;H173&amp;I173&amp;J173),0)+IF('Basisgegevens+Uitleg'!$C$6="Ja",LEN(L173&amp;M173&amp;N173&amp;O173),0)+IF('Basisgegevens+Uitleg'!$C$7="Ja",LEN(Q173&amp;R173&amp;S173&amp;T173),0)+IF('Basisgegevens+Uitleg'!$C$8="Ja",LEN(V173&amp;W173&amp;X173&amp;Y173),0)+IF('Basisgegevens+Uitleg'!$C$9="Ja",LEN(AA173&amp;AB173&amp;AC173&amp;AD173),0)&lt;(4+IF('Basisgegevens+Uitleg'!$C$6="Ja",4,0)+IF('Basisgegevens+Uitleg'!$C$7="Ja",4,0)+IF('Basisgegevens+Uitleg'!$C$8="Ja",4,0)+IF('Basisgegevens+Uitleg'!$C$9="Ja",4,0)),C173,"Niet")&amp;(G173&amp;H173&amp;I173&amp;J173&amp;IF('Basisgegevens+Uitleg'!$C$6="Ja",L173&amp;M173&amp;N173&amp;O173,"")&amp;IF('Basisgegevens+Uitleg'!$C$7="Ja",Q173&amp;R173&amp;S173&amp;T173,"")&amp;IF('Basisgegevens+Uitleg'!$C$8="Ja",V173&amp;W173&amp;X173&amp;Y173,"")&amp;IF('Basisgegevens+Uitleg'!$C$9="Ja",AA173&amp;AB173&amp;AC173&amp;AD173,"")),1))=TRUE,"","V ")&amp;IF(ISERROR(SEARCH("M",IF(IF('Basisgegevens+Uitleg'!$C$5="Ja",LEN(G173&amp;H173&amp;I173&amp;J173),0)+IF('Basisgegevens+Uitleg'!$C$6="Ja",LEN(L173&amp;M173&amp;N173&amp;O173),0)+IF('Basisgegevens+Uitleg'!$C$7="Ja",LEN(Q173&amp;R173&amp;S173&amp;T173),0)+IF('Basisgegevens+Uitleg'!$C$8="Ja",LEN(V173&amp;W173&amp;X173&amp;Y173),0)+IF('Basisgegevens+Uitleg'!$C$9="Ja",LEN(AA173&amp;AB173&amp;AC173&amp;AD173),0)&lt;(4+IF('Basisgegevens+Uitleg'!$C$6="Ja",4,0)+IF('Basisgegevens+Uitleg'!$C$7="Ja",4,0)+IF('Basisgegevens+Uitleg'!$C$8="Ja",4,0)+IF('Basisgegevens+Uitleg'!$C$9="Ja",4,0)),C173,"Niet")&amp;(G173&amp;H173&amp;I173&amp;J173&amp;IF('Basisgegevens+Uitleg'!$C$6="Ja",L173&amp;M173&amp;N173&amp;O173,"")&amp;IF('Basisgegevens+Uitleg'!$C$7="Ja",Q173&amp;R173&amp;S173&amp;T173,"")&amp;IF('Basisgegevens+Uitleg'!$C$8="Ja",V173&amp;W173&amp;X173&amp;Y173,"")&amp;IF('Basisgegevens+Uitleg'!$C$9="Ja",AA173&amp;AB173&amp;AC173&amp;AD173,"")),1))=TRUE,"","M ")&amp;IF(ISERROR(SEARCH("A",IF(IF('Basisgegevens+Uitleg'!$C$5="Ja",LEN(G173&amp;H173&amp;I173&amp;J173),0)+IF('Basisgegevens+Uitleg'!$C$6="Ja",LEN(L173&amp;M173&amp;N173&amp;O173),0)+IF('Basisgegevens+Uitleg'!$C$7="Ja",LEN(Q173&amp;R173&amp;S173&amp;T173),0)+IF('Basisgegevens+Uitleg'!$C$8="Ja",LEN(V173&amp;W173&amp;X173&amp;Y173),0)+IF('Basisgegevens+Uitleg'!$C$9="Ja",LEN(AA173&amp;AB173&amp;AC173&amp;AD173),0)&lt;(4+IF('Basisgegevens+Uitleg'!$C$6="Ja",4,0)+IF('Basisgegevens+Uitleg'!$C$7="Ja",4,0)+IF('Basisgegevens+Uitleg'!$C$8="Ja",4,0)+IF('Basisgegevens+Uitleg'!$C$9="Ja",4,0)),C173,"Niet")&amp;(G173&amp;H173&amp;I173&amp;J173&amp;IF('Basisgegevens+Uitleg'!$C$6="Ja",L173&amp;M173&amp;N173&amp;O173,"")&amp;IF('Basisgegevens+Uitleg'!$C$7="Ja",Q173&amp;R173&amp;S173&amp;T173,"")&amp;IF('Basisgegevens+Uitleg'!$C$8="Ja",V173&amp;W173&amp;X173&amp;Y173,"")&amp;IF('Basisgegevens+Uitleg'!$C$9="Ja",AA173&amp;AB173&amp;AC173&amp;AD173,"")),1))=TRUE,"","A")))</f>
        <v>M</v>
      </c>
      <c r="E173" s="110" t="str">
        <f t="shared" si="8"/>
        <v>Woensdag</v>
      </c>
      <c r="F173" s="138">
        <f>IF(ROW(E173)-5&lt;='Basisgegevens+Uitleg'!$C$2,F172+1,"--")</f>
        <v>45490</v>
      </c>
      <c r="G173" s="86"/>
      <c r="H173" s="82"/>
      <c r="I173" s="82"/>
      <c r="J173" s="87"/>
      <c r="K173" s="9"/>
      <c r="L173" s="86"/>
      <c r="M173" s="82"/>
      <c r="N173" s="82"/>
      <c r="O173" s="87"/>
      <c r="P173" s="9"/>
      <c r="Q173" s="86"/>
      <c r="R173" s="82"/>
      <c r="S173" s="82"/>
      <c r="T173" s="87"/>
      <c r="U173" s="9"/>
      <c r="V173" s="86"/>
      <c r="W173" s="82"/>
      <c r="X173" s="82"/>
      <c r="Y173" s="87"/>
      <c r="Z173" s="9"/>
      <c r="AA173" s="86"/>
      <c r="AB173" s="82"/>
      <c r="AC173" s="82"/>
      <c r="AD173" s="87"/>
      <c r="AE173" s="9"/>
      <c r="AF173" s="108"/>
      <c r="AG173" s="18" t="str">
        <f>IF(ISERROR(VLOOKUP($F173,'Speciale dagen&amp;Activiteiten'!$A$3:$A$100,1,FALSE))=TRUE,"",VLOOKUP($F173,'Speciale dagen&amp;Activiteiten'!$A$3:$B$100,2,FALSE))</f>
        <v/>
      </c>
      <c r="AH173" s="14" t="str">
        <f>IF(ISERROR(VLOOKUP(CONCATENATE(DAY($F173),"-",MONTH($F173)),Verjaardagen!$C$2:$C$101,1,FALSE))=TRUE,"",VLOOKUP(CONCATENATE(DAY($F173),"-",MONTH($F173)),Verjaardagen!$C$2:$E$101,3,FALSE))</f>
        <v/>
      </c>
      <c r="AI173" s="15" t="str">
        <f>IF(ISERROR(VLOOKUP(F173,'School(vakanties)&amp;Activiteiten'!A$4:A$102,1,FALSE)=TRUE),IF(ISERROR(VLOOKUP(F173,'School(vakanties)&amp;Activiteiten'!B$4:B$102,1,FALSE)=TRUE),IF(AJ173&gt;0,AI172,""),VLOOKUP(F173,'School(vakanties)&amp;Activiteiten'!B$4:C$102,2,FALSE)),VLOOKUP(F173,'School(vakanties)&amp;Activiteiten'!A$4:C$102,3,FALSE))</f>
        <v>Zomervakantie (voorbeeld)</v>
      </c>
      <c r="AJ173" s="16">
        <f>IF(ISERROR(VLOOKUP(F173,'School(vakanties)&amp;Activiteiten'!A$4:A$102,1,FALSE)=TRUE),IF(AND(AJ172&gt;0,AJ172&lt;999),AJ172-1,0),VLOOKUP(F173,'School(vakanties)&amp;Activiteiten'!A$4:D$102,4,FALSE))</f>
        <v>45</v>
      </c>
    </row>
    <row r="174" spans="1:36" x14ac:dyDescent="0.25">
      <c r="A174" s="180" t="str">
        <f t="shared" si="6"/>
        <v>Zomervakantie (voorbeeld)</v>
      </c>
      <c r="B174" s="110">
        <f t="shared" si="7"/>
        <v>29</v>
      </c>
      <c r="C174" s="179" t="str">
        <f>IF(F174="--","--",IF(ISEVEN(B174)=TRUE,SUBSTITUTE(LEFT(VLOOKUP(E174,'Basisgegevens+Uitleg'!$B$19:$D$25,3,),1),0,"--"),SUBSTITUTE(LEFT(VLOOKUP(E174,'Basisgegevens+Uitleg'!$B$19:$C$25,2,),1),0,"--")))</f>
        <v>M</v>
      </c>
      <c r="D174" s="179" t="str">
        <f>IF(F174="--","--",TRIM(IF(ISERROR(SEARCH("V",IF(IF('Basisgegevens+Uitleg'!$C$5="Ja",LEN(G174&amp;H174&amp;I174&amp;J174),0)+IF('Basisgegevens+Uitleg'!$C$6="Ja",LEN(L174&amp;M174&amp;N174&amp;O174),0)+IF('Basisgegevens+Uitleg'!$C$7="Ja",LEN(Q174&amp;R174&amp;S174&amp;T174),0)+IF('Basisgegevens+Uitleg'!$C$8="Ja",LEN(V174&amp;W174&amp;X174&amp;Y174),0)+IF('Basisgegevens+Uitleg'!$C$9="Ja",LEN(AA174&amp;AB174&amp;AC174&amp;AD174),0)&lt;(4+IF('Basisgegevens+Uitleg'!$C$6="Ja",4,0)+IF('Basisgegevens+Uitleg'!$C$7="Ja",4,0)+IF('Basisgegevens+Uitleg'!$C$8="Ja",4,0)+IF('Basisgegevens+Uitleg'!$C$9="Ja",4,0)),C174,"Niet")&amp;(G174&amp;H174&amp;I174&amp;J174&amp;IF('Basisgegevens+Uitleg'!$C$6="Ja",L174&amp;M174&amp;N174&amp;O174,"")&amp;IF('Basisgegevens+Uitleg'!$C$7="Ja",Q174&amp;R174&amp;S174&amp;T174,"")&amp;IF('Basisgegevens+Uitleg'!$C$8="Ja",V174&amp;W174&amp;X174&amp;Y174,"")&amp;IF('Basisgegevens+Uitleg'!$C$9="Ja",AA174&amp;AB174&amp;AC174&amp;AD174,"")),1))=TRUE,"","V ")&amp;IF(ISERROR(SEARCH("M",IF(IF('Basisgegevens+Uitleg'!$C$5="Ja",LEN(G174&amp;H174&amp;I174&amp;J174),0)+IF('Basisgegevens+Uitleg'!$C$6="Ja",LEN(L174&amp;M174&amp;N174&amp;O174),0)+IF('Basisgegevens+Uitleg'!$C$7="Ja",LEN(Q174&amp;R174&amp;S174&amp;T174),0)+IF('Basisgegevens+Uitleg'!$C$8="Ja",LEN(V174&amp;W174&amp;X174&amp;Y174),0)+IF('Basisgegevens+Uitleg'!$C$9="Ja",LEN(AA174&amp;AB174&amp;AC174&amp;AD174),0)&lt;(4+IF('Basisgegevens+Uitleg'!$C$6="Ja",4,0)+IF('Basisgegevens+Uitleg'!$C$7="Ja",4,0)+IF('Basisgegevens+Uitleg'!$C$8="Ja",4,0)+IF('Basisgegevens+Uitleg'!$C$9="Ja",4,0)),C174,"Niet")&amp;(G174&amp;H174&amp;I174&amp;J174&amp;IF('Basisgegevens+Uitleg'!$C$6="Ja",L174&amp;M174&amp;N174&amp;O174,"")&amp;IF('Basisgegevens+Uitleg'!$C$7="Ja",Q174&amp;R174&amp;S174&amp;T174,"")&amp;IF('Basisgegevens+Uitleg'!$C$8="Ja",V174&amp;W174&amp;X174&amp;Y174,"")&amp;IF('Basisgegevens+Uitleg'!$C$9="Ja",AA174&amp;AB174&amp;AC174&amp;AD174,"")),1))=TRUE,"","M ")&amp;IF(ISERROR(SEARCH("A",IF(IF('Basisgegevens+Uitleg'!$C$5="Ja",LEN(G174&amp;H174&amp;I174&amp;J174),0)+IF('Basisgegevens+Uitleg'!$C$6="Ja",LEN(L174&amp;M174&amp;N174&amp;O174),0)+IF('Basisgegevens+Uitleg'!$C$7="Ja",LEN(Q174&amp;R174&amp;S174&amp;T174),0)+IF('Basisgegevens+Uitleg'!$C$8="Ja",LEN(V174&amp;W174&amp;X174&amp;Y174),0)+IF('Basisgegevens+Uitleg'!$C$9="Ja",LEN(AA174&amp;AB174&amp;AC174&amp;AD174),0)&lt;(4+IF('Basisgegevens+Uitleg'!$C$6="Ja",4,0)+IF('Basisgegevens+Uitleg'!$C$7="Ja",4,0)+IF('Basisgegevens+Uitleg'!$C$8="Ja",4,0)+IF('Basisgegevens+Uitleg'!$C$9="Ja",4,0)),C174,"Niet")&amp;(G174&amp;H174&amp;I174&amp;J174&amp;IF('Basisgegevens+Uitleg'!$C$6="Ja",L174&amp;M174&amp;N174&amp;O174,"")&amp;IF('Basisgegevens+Uitleg'!$C$7="Ja",Q174&amp;R174&amp;S174&amp;T174,"")&amp;IF('Basisgegevens+Uitleg'!$C$8="Ja",V174&amp;W174&amp;X174&amp;Y174,"")&amp;IF('Basisgegevens+Uitleg'!$C$9="Ja",AA174&amp;AB174&amp;AC174&amp;AD174,"")),1))=TRUE,"","A")))</f>
        <v>M</v>
      </c>
      <c r="E174" s="110" t="str">
        <f t="shared" si="8"/>
        <v>Donderdag</v>
      </c>
      <c r="F174" s="138">
        <f>IF(ROW(E174)-5&lt;='Basisgegevens+Uitleg'!$C$2,F173+1,"--")</f>
        <v>45491</v>
      </c>
      <c r="G174" s="86"/>
      <c r="H174" s="82"/>
      <c r="I174" s="82"/>
      <c r="J174" s="87"/>
      <c r="K174" s="9"/>
      <c r="L174" s="86"/>
      <c r="M174" s="82"/>
      <c r="N174" s="82"/>
      <c r="O174" s="87"/>
      <c r="P174" s="9"/>
      <c r="Q174" s="86"/>
      <c r="R174" s="82"/>
      <c r="S174" s="82"/>
      <c r="T174" s="87"/>
      <c r="U174" s="9"/>
      <c r="V174" s="86"/>
      <c r="W174" s="82"/>
      <c r="X174" s="82"/>
      <c r="Y174" s="87"/>
      <c r="Z174" s="9"/>
      <c r="AA174" s="86"/>
      <c r="AB174" s="82"/>
      <c r="AC174" s="82"/>
      <c r="AD174" s="87"/>
      <c r="AE174" s="9"/>
      <c r="AF174" s="108"/>
      <c r="AG174" s="18" t="str">
        <f>IF(ISERROR(VLOOKUP($F174,'Speciale dagen&amp;Activiteiten'!$A$3:$A$100,1,FALSE))=TRUE,"",VLOOKUP($F174,'Speciale dagen&amp;Activiteiten'!$A$3:$B$100,2,FALSE))</f>
        <v/>
      </c>
      <c r="AH174" s="14" t="str">
        <f>IF(ISERROR(VLOOKUP(CONCATENATE(DAY($F174),"-",MONTH($F174)),Verjaardagen!$C$2:$C$101,1,FALSE))=TRUE,"",VLOOKUP(CONCATENATE(DAY($F174),"-",MONTH($F174)),Verjaardagen!$C$2:$E$101,3,FALSE))</f>
        <v/>
      </c>
      <c r="AI174" s="15" t="str">
        <f>IF(ISERROR(VLOOKUP(F174,'School(vakanties)&amp;Activiteiten'!A$4:A$102,1,FALSE)=TRUE),IF(ISERROR(VLOOKUP(F174,'School(vakanties)&amp;Activiteiten'!B$4:B$102,1,FALSE)=TRUE),IF(AJ174&gt;0,AI173,""),VLOOKUP(F174,'School(vakanties)&amp;Activiteiten'!B$4:C$102,2,FALSE)),VLOOKUP(F174,'School(vakanties)&amp;Activiteiten'!A$4:C$102,3,FALSE))</f>
        <v>Zomervakantie (voorbeeld)</v>
      </c>
      <c r="AJ174" s="16">
        <f>IF(ISERROR(VLOOKUP(F174,'School(vakanties)&amp;Activiteiten'!A$4:A$102,1,FALSE)=TRUE),IF(AND(AJ173&gt;0,AJ173&lt;999),AJ173-1,0),VLOOKUP(F174,'School(vakanties)&amp;Activiteiten'!A$4:D$102,4,FALSE))</f>
        <v>44</v>
      </c>
    </row>
    <row r="175" spans="1:36" x14ac:dyDescent="0.25">
      <c r="A175" s="180" t="str">
        <f t="shared" si="6"/>
        <v>Zomervakantie (voorbeeld)</v>
      </c>
      <c r="B175" s="110">
        <f t="shared" si="7"/>
        <v>29</v>
      </c>
      <c r="C175" s="179" t="str">
        <f>IF(F175="--","--",IF(ISEVEN(B175)=TRUE,SUBSTITUTE(LEFT(VLOOKUP(E175,'Basisgegevens+Uitleg'!$B$19:$D$25,3,),1),0,"--"),SUBSTITUTE(LEFT(VLOOKUP(E175,'Basisgegevens+Uitleg'!$B$19:$C$25,2,),1),0,"--")))</f>
        <v>M</v>
      </c>
      <c r="D175" s="179" t="str">
        <f>IF(F175="--","--",TRIM(IF(ISERROR(SEARCH("V",IF(IF('Basisgegevens+Uitleg'!$C$5="Ja",LEN(G175&amp;H175&amp;I175&amp;J175),0)+IF('Basisgegevens+Uitleg'!$C$6="Ja",LEN(L175&amp;M175&amp;N175&amp;O175),0)+IF('Basisgegevens+Uitleg'!$C$7="Ja",LEN(Q175&amp;R175&amp;S175&amp;T175),0)+IF('Basisgegevens+Uitleg'!$C$8="Ja",LEN(V175&amp;W175&amp;X175&amp;Y175),0)+IF('Basisgegevens+Uitleg'!$C$9="Ja",LEN(AA175&amp;AB175&amp;AC175&amp;AD175),0)&lt;(4+IF('Basisgegevens+Uitleg'!$C$6="Ja",4,0)+IF('Basisgegevens+Uitleg'!$C$7="Ja",4,0)+IF('Basisgegevens+Uitleg'!$C$8="Ja",4,0)+IF('Basisgegevens+Uitleg'!$C$9="Ja",4,0)),C175,"Niet")&amp;(G175&amp;H175&amp;I175&amp;J175&amp;IF('Basisgegevens+Uitleg'!$C$6="Ja",L175&amp;M175&amp;N175&amp;O175,"")&amp;IF('Basisgegevens+Uitleg'!$C$7="Ja",Q175&amp;R175&amp;S175&amp;T175,"")&amp;IF('Basisgegevens+Uitleg'!$C$8="Ja",V175&amp;W175&amp;X175&amp;Y175,"")&amp;IF('Basisgegevens+Uitleg'!$C$9="Ja",AA175&amp;AB175&amp;AC175&amp;AD175,"")),1))=TRUE,"","V ")&amp;IF(ISERROR(SEARCH("M",IF(IF('Basisgegevens+Uitleg'!$C$5="Ja",LEN(G175&amp;H175&amp;I175&amp;J175),0)+IF('Basisgegevens+Uitleg'!$C$6="Ja",LEN(L175&amp;M175&amp;N175&amp;O175),0)+IF('Basisgegevens+Uitleg'!$C$7="Ja",LEN(Q175&amp;R175&amp;S175&amp;T175),0)+IF('Basisgegevens+Uitleg'!$C$8="Ja",LEN(V175&amp;W175&amp;X175&amp;Y175),0)+IF('Basisgegevens+Uitleg'!$C$9="Ja",LEN(AA175&amp;AB175&amp;AC175&amp;AD175),0)&lt;(4+IF('Basisgegevens+Uitleg'!$C$6="Ja",4,0)+IF('Basisgegevens+Uitleg'!$C$7="Ja",4,0)+IF('Basisgegevens+Uitleg'!$C$8="Ja",4,0)+IF('Basisgegevens+Uitleg'!$C$9="Ja",4,0)),C175,"Niet")&amp;(G175&amp;H175&amp;I175&amp;J175&amp;IF('Basisgegevens+Uitleg'!$C$6="Ja",L175&amp;M175&amp;N175&amp;O175,"")&amp;IF('Basisgegevens+Uitleg'!$C$7="Ja",Q175&amp;R175&amp;S175&amp;T175,"")&amp;IF('Basisgegevens+Uitleg'!$C$8="Ja",V175&amp;W175&amp;X175&amp;Y175,"")&amp;IF('Basisgegevens+Uitleg'!$C$9="Ja",AA175&amp;AB175&amp;AC175&amp;AD175,"")),1))=TRUE,"","M ")&amp;IF(ISERROR(SEARCH("A",IF(IF('Basisgegevens+Uitleg'!$C$5="Ja",LEN(G175&amp;H175&amp;I175&amp;J175),0)+IF('Basisgegevens+Uitleg'!$C$6="Ja",LEN(L175&amp;M175&amp;N175&amp;O175),0)+IF('Basisgegevens+Uitleg'!$C$7="Ja",LEN(Q175&amp;R175&amp;S175&amp;T175),0)+IF('Basisgegevens+Uitleg'!$C$8="Ja",LEN(V175&amp;W175&amp;X175&amp;Y175),0)+IF('Basisgegevens+Uitleg'!$C$9="Ja",LEN(AA175&amp;AB175&amp;AC175&amp;AD175),0)&lt;(4+IF('Basisgegevens+Uitleg'!$C$6="Ja",4,0)+IF('Basisgegevens+Uitleg'!$C$7="Ja",4,0)+IF('Basisgegevens+Uitleg'!$C$8="Ja",4,0)+IF('Basisgegevens+Uitleg'!$C$9="Ja",4,0)),C175,"Niet")&amp;(G175&amp;H175&amp;I175&amp;J175&amp;IF('Basisgegevens+Uitleg'!$C$6="Ja",L175&amp;M175&amp;N175&amp;O175,"")&amp;IF('Basisgegevens+Uitleg'!$C$7="Ja",Q175&amp;R175&amp;S175&amp;T175,"")&amp;IF('Basisgegevens+Uitleg'!$C$8="Ja",V175&amp;W175&amp;X175&amp;Y175,"")&amp;IF('Basisgegevens+Uitleg'!$C$9="Ja",AA175&amp;AB175&amp;AC175&amp;AD175,"")),1))=TRUE,"","A")))</f>
        <v>M</v>
      </c>
      <c r="E175" s="110" t="str">
        <f t="shared" si="8"/>
        <v>Vrijdag</v>
      </c>
      <c r="F175" s="138">
        <f>IF(ROW(E175)-5&lt;='Basisgegevens+Uitleg'!$C$2,F174+1,"--")</f>
        <v>45492</v>
      </c>
      <c r="G175" s="86"/>
      <c r="H175" s="82"/>
      <c r="I175" s="82"/>
      <c r="J175" s="87"/>
      <c r="K175" s="9"/>
      <c r="L175" s="86"/>
      <c r="M175" s="82"/>
      <c r="N175" s="82"/>
      <c r="O175" s="87"/>
      <c r="P175" s="9"/>
      <c r="Q175" s="86"/>
      <c r="R175" s="82"/>
      <c r="S175" s="82"/>
      <c r="T175" s="87"/>
      <c r="U175" s="9"/>
      <c r="V175" s="86"/>
      <c r="W175" s="82"/>
      <c r="X175" s="82"/>
      <c r="Y175" s="87"/>
      <c r="Z175" s="9"/>
      <c r="AA175" s="86"/>
      <c r="AB175" s="82"/>
      <c r="AC175" s="82"/>
      <c r="AD175" s="87"/>
      <c r="AE175" s="9"/>
      <c r="AF175" s="108"/>
      <c r="AG175" s="18" t="str">
        <f>IF(ISERROR(VLOOKUP($F175,'Speciale dagen&amp;Activiteiten'!$A$3:$A$100,1,FALSE))=TRUE,"",VLOOKUP($F175,'Speciale dagen&amp;Activiteiten'!$A$3:$B$100,2,FALSE))</f>
        <v/>
      </c>
      <c r="AH175" s="14" t="str">
        <f>IF(ISERROR(VLOOKUP(CONCATENATE(DAY($F175),"-",MONTH($F175)),Verjaardagen!$C$2:$C$101,1,FALSE))=TRUE,"",VLOOKUP(CONCATENATE(DAY($F175),"-",MONTH($F175)),Verjaardagen!$C$2:$E$101,3,FALSE))</f>
        <v/>
      </c>
      <c r="AI175" s="15" t="str">
        <f>IF(ISERROR(VLOOKUP(F175,'School(vakanties)&amp;Activiteiten'!A$4:A$102,1,FALSE)=TRUE),IF(ISERROR(VLOOKUP(F175,'School(vakanties)&amp;Activiteiten'!B$4:B$102,1,FALSE)=TRUE),IF(AJ175&gt;0,AI174,""),VLOOKUP(F175,'School(vakanties)&amp;Activiteiten'!B$4:C$102,2,FALSE)),VLOOKUP(F175,'School(vakanties)&amp;Activiteiten'!A$4:C$102,3,FALSE))</f>
        <v>Zomervakantie (voorbeeld)</v>
      </c>
      <c r="AJ175" s="16">
        <f>IF(ISERROR(VLOOKUP(F175,'School(vakanties)&amp;Activiteiten'!A$4:A$102,1,FALSE)=TRUE),IF(AND(AJ174&gt;0,AJ174&lt;999),AJ174-1,0),VLOOKUP(F175,'School(vakanties)&amp;Activiteiten'!A$4:D$102,4,FALSE))</f>
        <v>43</v>
      </c>
    </row>
    <row r="176" spans="1:36" x14ac:dyDescent="0.25">
      <c r="A176" s="180" t="str">
        <f t="shared" si="6"/>
        <v>Zomervakantie (voorbeeld)</v>
      </c>
      <c r="B176" s="110">
        <f t="shared" si="7"/>
        <v>29</v>
      </c>
      <c r="C176" s="179" t="str">
        <f>IF(F176="--","--",IF(ISEVEN(B176)=TRUE,SUBSTITUTE(LEFT(VLOOKUP(E176,'Basisgegevens+Uitleg'!$B$19:$D$25,3,),1),0,"--"),SUBSTITUTE(LEFT(VLOOKUP(E176,'Basisgegevens+Uitleg'!$B$19:$C$25,2,),1),0,"--")))</f>
        <v>A</v>
      </c>
      <c r="D176" s="179" t="str">
        <f>IF(F176="--","--",TRIM(IF(ISERROR(SEARCH("V",IF(IF('Basisgegevens+Uitleg'!$C$5="Ja",LEN(G176&amp;H176&amp;I176&amp;J176),0)+IF('Basisgegevens+Uitleg'!$C$6="Ja",LEN(L176&amp;M176&amp;N176&amp;O176),0)+IF('Basisgegevens+Uitleg'!$C$7="Ja",LEN(Q176&amp;R176&amp;S176&amp;T176),0)+IF('Basisgegevens+Uitleg'!$C$8="Ja",LEN(V176&amp;W176&amp;X176&amp;Y176),0)+IF('Basisgegevens+Uitleg'!$C$9="Ja",LEN(AA176&amp;AB176&amp;AC176&amp;AD176),0)&lt;(4+IF('Basisgegevens+Uitleg'!$C$6="Ja",4,0)+IF('Basisgegevens+Uitleg'!$C$7="Ja",4,0)+IF('Basisgegevens+Uitleg'!$C$8="Ja",4,0)+IF('Basisgegevens+Uitleg'!$C$9="Ja",4,0)),C176,"Niet")&amp;(G176&amp;H176&amp;I176&amp;J176&amp;IF('Basisgegevens+Uitleg'!$C$6="Ja",L176&amp;M176&amp;N176&amp;O176,"")&amp;IF('Basisgegevens+Uitleg'!$C$7="Ja",Q176&amp;R176&amp;S176&amp;T176,"")&amp;IF('Basisgegevens+Uitleg'!$C$8="Ja",V176&amp;W176&amp;X176&amp;Y176,"")&amp;IF('Basisgegevens+Uitleg'!$C$9="Ja",AA176&amp;AB176&amp;AC176&amp;AD176,"")),1))=TRUE,"","V ")&amp;IF(ISERROR(SEARCH("M",IF(IF('Basisgegevens+Uitleg'!$C$5="Ja",LEN(G176&amp;H176&amp;I176&amp;J176),0)+IF('Basisgegevens+Uitleg'!$C$6="Ja",LEN(L176&amp;M176&amp;N176&amp;O176),0)+IF('Basisgegevens+Uitleg'!$C$7="Ja",LEN(Q176&amp;R176&amp;S176&amp;T176),0)+IF('Basisgegevens+Uitleg'!$C$8="Ja",LEN(V176&amp;W176&amp;X176&amp;Y176),0)+IF('Basisgegevens+Uitleg'!$C$9="Ja",LEN(AA176&amp;AB176&amp;AC176&amp;AD176),0)&lt;(4+IF('Basisgegevens+Uitleg'!$C$6="Ja",4,0)+IF('Basisgegevens+Uitleg'!$C$7="Ja",4,0)+IF('Basisgegevens+Uitleg'!$C$8="Ja",4,0)+IF('Basisgegevens+Uitleg'!$C$9="Ja",4,0)),C176,"Niet")&amp;(G176&amp;H176&amp;I176&amp;J176&amp;IF('Basisgegevens+Uitleg'!$C$6="Ja",L176&amp;M176&amp;N176&amp;O176,"")&amp;IF('Basisgegevens+Uitleg'!$C$7="Ja",Q176&amp;R176&amp;S176&amp;T176,"")&amp;IF('Basisgegevens+Uitleg'!$C$8="Ja",V176&amp;W176&amp;X176&amp;Y176,"")&amp;IF('Basisgegevens+Uitleg'!$C$9="Ja",AA176&amp;AB176&amp;AC176&amp;AD176,"")),1))=TRUE,"","M ")&amp;IF(ISERROR(SEARCH("A",IF(IF('Basisgegevens+Uitleg'!$C$5="Ja",LEN(G176&amp;H176&amp;I176&amp;J176),0)+IF('Basisgegevens+Uitleg'!$C$6="Ja",LEN(L176&amp;M176&amp;N176&amp;O176),0)+IF('Basisgegevens+Uitleg'!$C$7="Ja",LEN(Q176&amp;R176&amp;S176&amp;T176),0)+IF('Basisgegevens+Uitleg'!$C$8="Ja",LEN(V176&amp;W176&amp;X176&amp;Y176),0)+IF('Basisgegevens+Uitleg'!$C$9="Ja",LEN(AA176&amp;AB176&amp;AC176&amp;AD176),0)&lt;(4+IF('Basisgegevens+Uitleg'!$C$6="Ja",4,0)+IF('Basisgegevens+Uitleg'!$C$7="Ja",4,0)+IF('Basisgegevens+Uitleg'!$C$8="Ja",4,0)+IF('Basisgegevens+Uitleg'!$C$9="Ja",4,0)),C176,"Niet")&amp;(G176&amp;H176&amp;I176&amp;J176&amp;IF('Basisgegevens+Uitleg'!$C$6="Ja",L176&amp;M176&amp;N176&amp;O176,"")&amp;IF('Basisgegevens+Uitleg'!$C$7="Ja",Q176&amp;R176&amp;S176&amp;T176,"")&amp;IF('Basisgegevens+Uitleg'!$C$8="Ja",V176&amp;W176&amp;X176&amp;Y176,"")&amp;IF('Basisgegevens+Uitleg'!$C$9="Ja",AA176&amp;AB176&amp;AC176&amp;AD176,"")),1))=TRUE,"","A")))</f>
        <v>A</v>
      </c>
      <c r="E176" s="110" t="str">
        <f t="shared" si="8"/>
        <v>Zaterdag</v>
      </c>
      <c r="F176" s="138">
        <f>IF(ROW(E176)-5&lt;='Basisgegevens+Uitleg'!$C$2,F175+1,"--")</f>
        <v>45493</v>
      </c>
      <c r="G176" s="86"/>
      <c r="H176" s="82"/>
      <c r="I176" s="82"/>
      <c r="J176" s="87"/>
      <c r="K176" s="9"/>
      <c r="L176" s="86"/>
      <c r="M176" s="82"/>
      <c r="N176" s="82"/>
      <c r="O176" s="87"/>
      <c r="P176" s="9"/>
      <c r="Q176" s="86"/>
      <c r="R176" s="82"/>
      <c r="S176" s="82"/>
      <c r="T176" s="87"/>
      <c r="U176" s="9"/>
      <c r="V176" s="86"/>
      <c r="W176" s="82"/>
      <c r="X176" s="82"/>
      <c r="Y176" s="87"/>
      <c r="Z176" s="9"/>
      <c r="AA176" s="86"/>
      <c r="AB176" s="82"/>
      <c r="AC176" s="82"/>
      <c r="AD176" s="87"/>
      <c r="AE176" s="9"/>
      <c r="AF176" s="108"/>
      <c r="AG176" s="18" t="str">
        <f>IF(ISERROR(VLOOKUP($F176,'Speciale dagen&amp;Activiteiten'!$A$3:$A$100,1,FALSE))=TRUE,"",VLOOKUP($F176,'Speciale dagen&amp;Activiteiten'!$A$3:$B$100,2,FALSE))</f>
        <v/>
      </c>
      <c r="AH176" s="14" t="str">
        <f>IF(ISERROR(VLOOKUP(CONCATENATE(DAY($F176),"-",MONTH($F176)),Verjaardagen!$C$2:$C$101,1,FALSE))=TRUE,"",VLOOKUP(CONCATENATE(DAY($F176),"-",MONTH($F176)),Verjaardagen!$C$2:$E$101,3,FALSE))</f>
        <v/>
      </c>
      <c r="AI176" s="15" t="str">
        <f>IF(ISERROR(VLOOKUP(F176,'School(vakanties)&amp;Activiteiten'!A$4:A$102,1,FALSE)=TRUE),IF(ISERROR(VLOOKUP(F176,'School(vakanties)&amp;Activiteiten'!B$4:B$102,1,FALSE)=TRUE),IF(AJ176&gt;0,AI175,""),VLOOKUP(F176,'School(vakanties)&amp;Activiteiten'!B$4:C$102,2,FALSE)),VLOOKUP(F176,'School(vakanties)&amp;Activiteiten'!A$4:C$102,3,FALSE))</f>
        <v>Zomervakantie (voorbeeld)</v>
      </c>
      <c r="AJ176" s="16">
        <f>IF(ISERROR(VLOOKUP(F176,'School(vakanties)&amp;Activiteiten'!A$4:A$102,1,FALSE)=TRUE),IF(AND(AJ175&gt;0,AJ175&lt;999),AJ175-1,0),VLOOKUP(F176,'School(vakanties)&amp;Activiteiten'!A$4:D$102,4,FALSE))</f>
        <v>42</v>
      </c>
    </row>
    <row r="177" spans="1:36" x14ac:dyDescent="0.25">
      <c r="A177" s="180" t="str">
        <f t="shared" si="6"/>
        <v>Zomervakantie (voorbeeld)</v>
      </c>
      <c r="B177" s="110">
        <f t="shared" si="7"/>
        <v>29</v>
      </c>
      <c r="C177" s="179" t="str">
        <f>IF(F177="--","--",IF(ISEVEN(B177)=TRUE,SUBSTITUTE(LEFT(VLOOKUP(E177,'Basisgegevens+Uitleg'!$B$19:$D$25,3,),1),0,"--"),SUBSTITUTE(LEFT(VLOOKUP(E177,'Basisgegevens+Uitleg'!$B$19:$C$25,2,),1),0,"--")))</f>
        <v>V</v>
      </c>
      <c r="D177" s="179" t="str">
        <f>IF(F177="--","--",TRIM(IF(ISERROR(SEARCH("V",IF(IF('Basisgegevens+Uitleg'!$C$5="Ja",LEN(G177&amp;H177&amp;I177&amp;J177),0)+IF('Basisgegevens+Uitleg'!$C$6="Ja",LEN(L177&amp;M177&amp;N177&amp;O177),0)+IF('Basisgegevens+Uitleg'!$C$7="Ja",LEN(Q177&amp;R177&amp;S177&amp;T177),0)+IF('Basisgegevens+Uitleg'!$C$8="Ja",LEN(V177&amp;W177&amp;X177&amp;Y177),0)+IF('Basisgegevens+Uitleg'!$C$9="Ja",LEN(AA177&amp;AB177&amp;AC177&amp;AD177),0)&lt;(4+IF('Basisgegevens+Uitleg'!$C$6="Ja",4,0)+IF('Basisgegevens+Uitleg'!$C$7="Ja",4,0)+IF('Basisgegevens+Uitleg'!$C$8="Ja",4,0)+IF('Basisgegevens+Uitleg'!$C$9="Ja",4,0)),C177,"Niet")&amp;(G177&amp;H177&amp;I177&amp;J177&amp;IF('Basisgegevens+Uitleg'!$C$6="Ja",L177&amp;M177&amp;N177&amp;O177,"")&amp;IF('Basisgegevens+Uitleg'!$C$7="Ja",Q177&amp;R177&amp;S177&amp;T177,"")&amp;IF('Basisgegevens+Uitleg'!$C$8="Ja",V177&amp;W177&amp;X177&amp;Y177,"")&amp;IF('Basisgegevens+Uitleg'!$C$9="Ja",AA177&amp;AB177&amp;AC177&amp;AD177,"")),1))=TRUE,"","V ")&amp;IF(ISERROR(SEARCH("M",IF(IF('Basisgegevens+Uitleg'!$C$5="Ja",LEN(G177&amp;H177&amp;I177&amp;J177),0)+IF('Basisgegevens+Uitleg'!$C$6="Ja",LEN(L177&amp;M177&amp;N177&amp;O177),0)+IF('Basisgegevens+Uitleg'!$C$7="Ja",LEN(Q177&amp;R177&amp;S177&amp;T177),0)+IF('Basisgegevens+Uitleg'!$C$8="Ja",LEN(V177&amp;W177&amp;X177&amp;Y177),0)+IF('Basisgegevens+Uitleg'!$C$9="Ja",LEN(AA177&amp;AB177&amp;AC177&amp;AD177),0)&lt;(4+IF('Basisgegevens+Uitleg'!$C$6="Ja",4,0)+IF('Basisgegevens+Uitleg'!$C$7="Ja",4,0)+IF('Basisgegevens+Uitleg'!$C$8="Ja",4,0)+IF('Basisgegevens+Uitleg'!$C$9="Ja",4,0)),C177,"Niet")&amp;(G177&amp;H177&amp;I177&amp;J177&amp;IF('Basisgegevens+Uitleg'!$C$6="Ja",L177&amp;M177&amp;N177&amp;O177,"")&amp;IF('Basisgegevens+Uitleg'!$C$7="Ja",Q177&amp;R177&amp;S177&amp;T177,"")&amp;IF('Basisgegevens+Uitleg'!$C$8="Ja",V177&amp;W177&amp;X177&amp;Y177,"")&amp;IF('Basisgegevens+Uitleg'!$C$9="Ja",AA177&amp;AB177&amp;AC177&amp;AD177,"")),1))=TRUE,"","M ")&amp;IF(ISERROR(SEARCH("A",IF(IF('Basisgegevens+Uitleg'!$C$5="Ja",LEN(G177&amp;H177&amp;I177&amp;J177),0)+IF('Basisgegevens+Uitleg'!$C$6="Ja",LEN(L177&amp;M177&amp;N177&amp;O177),0)+IF('Basisgegevens+Uitleg'!$C$7="Ja",LEN(Q177&amp;R177&amp;S177&amp;T177),0)+IF('Basisgegevens+Uitleg'!$C$8="Ja",LEN(V177&amp;W177&amp;X177&amp;Y177),0)+IF('Basisgegevens+Uitleg'!$C$9="Ja",LEN(AA177&amp;AB177&amp;AC177&amp;AD177),0)&lt;(4+IF('Basisgegevens+Uitleg'!$C$6="Ja",4,0)+IF('Basisgegevens+Uitleg'!$C$7="Ja",4,0)+IF('Basisgegevens+Uitleg'!$C$8="Ja",4,0)+IF('Basisgegevens+Uitleg'!$C$9="Ja",4,0)),C177,"Niet")&amp;(G177&amp;H177&amp;I177&amp;J177&amp;IF('Basisgegevens+Uitleg'!$C$6="Ja",L177&amp;M177&amp;N177&amp;O177,"")&amp;IF('Basisgegevens+Uitleg'!$C$7="Ja",Q177&amp;R177&amp;S177&amp;T177,"")&amp;IF('Basisgegevens+Uitleg'!$C$8="Ja",V177&amp;W177&amp;X177&amp;Y177,"")&amp;IF('Basisgegevens+Uitleg'!$C$9="Ja",AA177&amp;AB177&amp;AC177&amp;AD177,"")),1))=TRUE,"","A")))</f>
        <v>V</v>
      </c>
      <c r="E177" s="110" t="str">
        <f t="shared" si="8"/>
        <v>Zondag</v>
      </c>
      <c r="F177" s="138">
        <f>IF(ROW(E177)-5&lt;='Basisgegevens+Uitleg'!$C$2,F176+1,"--")</f>
        <v>45494</v>
      </c>
      <c r="G177" s="86"/>
      <c r="H177" s="82"/>
      <c r="I177" s="82"/>
      <c r="J177" s="87"/>
      <c r="K177" s="9"/>
      <c r="L177" s="86"/>
      <c r="M177" s="82"/>
      <c r="N177" s="82"/>
      <c r="O177" s="87"/>
      <c r="P177" s="9"/>
      <c r="Q177" s="86"/>
      <c r="R177" s="82"/>
      <c r="S177" s="82"/>
      <c r="T177" s="87"/>
      <c r="U177" s="9"/>
      <c r="V177" s="86"/>
      <c r="W177" s="82"/>
      <c r="X177" s="82"/>
      <c r="Y177" s="87"/>
      <c r="Z177" s="9"/>
      <c r="AA177" s="86"/>
      <c r="AB177" s="82"/>
      <c r="AC177" s="82"/>
      <c r="AD177" s="87"/>
      <c r="AE177" s="9"/>
      <c r="AF177" s="108"/>
      <c r="AG177" s="18" t="str">
        <f>IF(ISERROR(VLOOKUP($F177,'Speciale dagen&amp;Activiteiten'!$A$3:$A$100,1,FALSE))=TRUE,"",VLOOKUP($F177,'Speciale dagen&amp;Activiteiten'!$A$3:$B$100,2,FALSE))</f>
        <v/>
      </c>
      <c r="AH177" s="14" t="str">
        <f>IF(ISERROR(VLOOKUP(CONCATENATE(DAY($F177),"-",MONTH($F177)),Verjaardagen!$C$2:$C$101,1,FALSE))=TRUE,"",VLOOKUP(CONCATENATE(DAY($F177),"-",MONTH($F177)),Verjaardagen!$C$2:$E$101,3,FALSE))</f>
        <v/>
      </c>
      <c r="AI177" s="15" t="str">
        <f>IF(ISERROR(VLOOKUP(F177,'School(vakanties)&amp;Activiteiten'!A$4:A$102,1,FALSE)=TRUE),IF(ISERROR(VLOOKUP(F177,'School(vakanties)&amp;Activiteiten'!B$4:B$102,1,FALSE)=TRUE),IF(AJ177&gt;0,AI176,""),VLOOKUP(F177,'School(vakanties)&amp;Activiteiten'!B$4:C$102,2,FALSE)),VLOOKUP(F177,'School(vakanties)&amp;Activiteiten'!A$4:C$102,3,FALSE))</f>
        <v>Zomervakantie (voorbeeld)</v>
      </c>
      <c r="AJ177" s="16">
        <f>IF(ISERROR(VLOOKUP(F177,'School(vakanties)&amp;Activiteiten'!A$4:A$102,1,FALSE)=TRUE),IF(AND(AJ176&gt;0,AJ176&lt;999),AJ176-1,0),VLOOKUP(F177,'School(vakanties)&amp;Activiteiten'!A$4:D$102,4,FALSE))</f>
        <v>41</v>
      </c>
    </row>
    <row r="178" spans="1:36" x14ac:dyDescent="0.25">
      <c r="A178" s="180" t="str">
        <f t="shared" si="6"/>
        <v>Zomervakantie (voorbeeld)</v>
      </c>
      <c r="B178" s="110">
        <f t="shared" si="7"/>
        <v>30</v>
      </c>
      <c r="C178" s="179" t="str">
        <f>IF(F178="--","--",IF(ISEVEN(B178)=TRUE,SUBSTITUTE(LEFT(VLOOKUP(E178,'Basisgegevens+Uitleg'!$B$19:$D$25,3,),1),0,"--"),SUBSTITUTE(LEFT(VLOOKUP(E178,'Basisgegevens+Uitleg'!$B$19:$C$25,2,),1),0,"--")))</f>
        <v>M</v>
      </c>
      <c r="D178" s="179" t="str">
        <f>IF(F178="--","--",TRIM(IF(ISERROR(SEARCH("V",IF(IF('Basisgegevens+Uitleg'!$C$5="Ja",LEN(G178&amp;H178&amp;I178&amp;J178),0)+IF('Basisgegevens+Uitleg'!$C$6="Ja",LEN(L178&amp;M178&amp;N178&amp;O178),0)+IF('Basisgegevens+Uitleg'!$C$7="Ja",LEN(Q178&amp;R178&amp;S178&amp;T178),0)+IF('Basisgegevens+Uitleg'!$C$8="Ja",LEN(V178&amp;W178&amp;X178&amp;Y178),0)+IF('Basisgegevens+Uitleg'!$C$9="Ja",LEN(AA178&amp;AB178&amp;AC178&amp;AD178),0)&lt;(4+IF('Basisgegevens+Uitleg'!$C$6="Ja",4,0)+IF('Basisgegevens+Uitleg'!$C$7="Ja",4,0)+IF('Basisgegevens+Uitleg'!$C$8="Ja",4,0)+IF('Basisgegevens+Uitleg'!$C$9="Ja",4,0)),C178,"Niet")&amp;(G178&amp;H178&amp;I178&amp;J178&amp;IF('Basisgegevens+Uitleg'!$C$6="Ja",L178&amp;M178&amp;N178&amp;O178,"")&amp;IF('Basisgegevens+Uitleg'!$C$7="Ja",Q178&amp;R178&amp;S178&amp;T178,"")&amp;IF('Basisgegevens+Uitleg'!$C$8="Ja",V178&amp;W178&amp;X178&amp;Y178,"")&amp;IF('Basisgegevens+Uitleg'!$C$9="Ja",AA178&amp;AB178&amp;AC178&amp;AD178,"")),1))=TRUE,"","V ")&amp;IF(ISERROR(SEARCH("M",IF(IF('Basisgegevens+Uitleg'!$C$5="Ja",LEN(G178&amp;H178&amp;I178&amp;J178),0)+IF('Basisgegevens+Uitleg'!$C$6="Ja",LEN(L178&amp;M178&amp;N178&amp;O178),0)+IF('Basisgegevens+Uitleg'!$C$7="Ja",LEN(Q178&amp;R178&amp;S178&amp;T178),0)+IF('Basisgegevens+Uitleg'!$C$8="Ja",LEN(V178&amp;W178&amp;X178&amp;Y178),0)+IF('Basisgegevens+Uitleg'!$C$9="Ja",LEN(AA178&amp;AB178&amp;AC178&amp;AD178),0)&lt;(4+IF('Basisgegevens+Uitleg'!$C$6="Ja",4,0)+IF('Basisgegevens+Uitleg'!$C$7="Ja",4,0)+IF('Basisgegevens+Uitleg'!$C$8="Ja",4,0)+IF('Basisgegevens+Uitleg'!$C$9="Ja",4,0)),C178,"Niet")&amp;(G178&amp;H178&amp;I178&amp;J178&amp;IF('Basisgegevens+Uitleg'!$C$6="Ja",L178&amp;M178&amp;N178&amp;O178,"")&amp;IF('Basisgegevens+Uitleg'!$C$7="Ja",Q178&amp;R178&amp;S178&amp;T178,"")&amp;IF('Basisgegevens+Uitleg'!$C$8="Ja",V178&amp;W178&amp;X178&amp;Y178,"")&amp;IF('Basisgegevens+Uitleg'!$C$9="Ja",AA178&amp;AB178&amp;AC178&amp;AD178,"")),1))=TRUE,"","M ")&amp;IF(ISERROR(SEARCH("A",IF(IF('Basisgegevens+Uitleg'!$C$5="Ja",LEN(G178&amp;H178&amp;I178&amp;J178),0)+IF('Basisgegevens+Uitleg'!$C$6="Ja",LEN(L178&amp;M178&amp;N178&amp;O178),0)+IF('Basisgegevens+Uitleg'!$C$7="Ja",LEN(Q178&amp;R178&amp;S178&amp;T178),0)+IF('Basisgegevens+Uitleg'!$C$8="Ja",LEN(V178&amp;W178&amp;X178&amp;Y178),0)+IF('Basisgegevens+Uitleg'!$C$9="Ja",LEN(AA178&amp;AB178&amp;AC178&amp;AD178),0)&lt;(4+IF('Basisgegevens+Uitleg'!$C$6="Ja",4,0)+IF('Basisgegevens+Uitleg'!$C$7="Ja",4,0)+IF('Basisgegevens+Uitleg'!$C$8="Ja",4,0)+IF('Basisgegevens+Uitleg'!$C$9="Ja",4,0)),C178,"Niet")&amp;(G178&amp;H178&amp;I178&amp;J178&amp;IF('Basisgegevens+Uitleg'!$C$6="Ja",L178&amp;M178&amp;N178&amp;O178,"")&amp;IF('Basisgegevens+Uitleg'!$C$7="Ja",Q178&amp;R178&amp;S178&amp;T178,"")&amp;IF('Basisgegevens+Uitleg'!$C$8="Ja",V178&amp;W178&amp;X178&amp;Y178,"")&amp;IF('Basisgegevens+Uitleg'!$C$9="Ja",AA178&amp;AB178&amp;AC178&amp;AD178,"")),1))=TRUE,"","A")))</f>
        <v>M</v>
      </c>
      <c r="E178" s="110" t="str">
        <f t="shared" si="8"/>
        <v>Maandag</v>
      </c>
      <c r="F178" s="138">
        <f>IF(ROW(E178)-5&lt;='Basisgegevens+Uitleg'!$C$2,F177+1,"--")</f>
        <v>45495</v>
      </c>
      <c r="G178" s="86"/>
      <c r="H178" s="82"/>
      <c r="I178" s="82"/>
      <c r="J178" s="87"/>
      <c r="K178" s="9"/>
      <c r="L178" s="86"/>
      <c r="M178" s="82"/>
      <c r="N178" s="82"/>
      <c r="O178" s="87"/>
      <c r="P178" s="9"/>
      <c r="Q178" s="86"/>
      <c r="R178" s="82"/>
      <c r="S178" s="82"/>
      <c r="T178" s="87"/>
      <c r="U178" s="9"/>
      <c r="V178" s="86"/>
      <c r="W178" s="82"/>
      <c r="X178" s="82"/>
      <c r="Y178" s="87"/>
      <c r="Z178" s="9"/>
      <c r="AA178" s="86"/>
      <c r="AB178" s="82"/>
      <c r="AC178" s="82"/>
      <c r="AD178" s="87"/>
      <c r="AE178" s="9"/>
      <c r="AF178" s="108"/>
      <c r="AG178" s="18" t="str">
        <f>IF(ISERROR(VLOOKUP($F178,'Speciale dagen&amp;Activiteiten'!$A$3:$A$100,1,FALSE))=TRUE,"",VLOOKUP($F178,'Speciale dagen&amp;Activiteiten'!$A$3:$B$100,2,FALSE))</f>
        <v/>
      </c>
      <c r="AH178" s="14" t="str">
        <f>IF(ISERROR(VLOOKUP(CONCATENATE(DAY($F178),"-",MONTH($F178)),Verjaardagen!$C$2:$C$101,1,FALSE))=TRUE,"",VLOOKUP(CONCATENATE(DAY($F178),"-",MONTH($F178)),Verjaardagen!$C$2:$E$101,3,FALSE))</f>
        <v/>
      </c>
      <c r="AI178" s="15" t="str">
        <f>IF(ISERROR(VLOOKUP(F178,'School(vakanties)&amp;Activiteiten'!A$4:A$102,1,FALSE)=TRUE),IF(ISERROR(VLOOKUP(F178,'School(vakanties)&amp;Activiteiten'!B$4:B$102,1,FALSE)=TRUE),IF(AJ178&gt;0,AI177,""),VLOOKUP(F178,'School(vakanties)&amp;Activiteiten'!B$4:C$102,2,FALSE)),VLOOKUP(F178,'School(vakanties)&amp;Activiteiten'!A$4:C$102,3,FALSE))</f>
        <v>Zomervakantie (voorbeeld)</v>
      </c>
      <c r="AJ178" s="16">
        <f>IF(ISERROR(VLOOKUP(F178,'School(vakanties)&amp;Activiteiten'!A$4:A$102,1,FALSE)=TRUE),IF(AND(AJ177&gt;0,AJ177&lt;999),AJ177-1,0),VLOOKUP(F178,'School(vakanties)&amp;Activiteiten'!A$4:D$102,4,FALSE))</f>
        <v>40</v>
      </c>
    </row>
    <row r="179" spans="1:36" x14ac:dyDescent="0.25">
      <c r="A179" s="180" t="str">
        <f t="shared" si="6"/>
        <v>Zomervakantie (voorbeeld)</v>
      </c>
      <c r="B179" s="110">
        <f t="shared" si="7"/>
        <v>30</v>
      </c>
      <c r="C179" s="179" t="str">
        <f>IF(F179="--","--",IF(ISEVEN(B179)=TRUE,SUBSTITUTE(LEFT(VLOOKUP(E179,'Basisgegevens+Uitleg'!$B$19:$D$25,3,),1),0,"--"),SUBSTITUTE(LEFT(VLOOKUP(E179,'Basisgegevens+Uitleg'!$B$19:$C$25,2,),1),0,"--")))</f>
        <v>V</v>
      </c>
      <c r="D179" s="179" t="str">
        <f>IF(F179="--","--",TRIM(IF(ISERROR(SEARCH("V",IF(IF('Basisgegevens+Uitleg'!$C$5="Ja",LEN(G179&amp;H179&amp;I179&amp;J179),0)+IF('Basisgegevens+Uitleg'!$C$6="Ja",LEN(L179&amp;M179&amp;N179&amp;O179),0)+IF('Basisgegevens+Uitleg'!$C$7="Ja",LEN(Q179&amp;R179&amp;S179&amp;T179),0)+IF('Basisgegevens+Uitleg'!$C$8="Ja",LEN(V179&amp;W179&amp;X179&amp;Y179),0)+IF('Basisgegevens+Uitleg'!$C$9="Ja",LEN(AA179&amp;AB179&amp;AC179&amp;AD179),0)&lt;(4+IF('Basisgegevens+Uitleg'!$C$6="Ja",4,0)+IF('Basisgegevens+Uitleg'!$C$7="Ja",4,0)+IF('Basisgegevens+Uitleg'!$C$8="Ja",4,0)+IF('Basisgegevens+Uitleg'!$C$9="Ja",4,0)),C179,"Niet")&amp;(G179&amp;H179&amp;I179&amp;J179&amp;IF('Basisgegevens+Uitleg'!$C$6="Ja",L179&amp;M179&amp;N179&amp;O179,"")&amp;IF('Basisgegevens+Uitleg'!$C$7="Ja",Q179&amp;R179&amp;S179&amp;T179,"")&amp;IF('Basisgegevens+Uitleg'!$C$8="Ja",V179&amp;W179&amp;X179&amp;Y179,"")&amp;IF('Basisgegevens+Uitleg'!$C$9="Ja",AA179&amp;AB179&amp;AC179&amp;AD179,"")),1))=TRUE,"","V ")&amp;IF(ISERROR(SEARCH("M",IF(IF('Basisgegevens+Uitleg'!$C$5="Ja",LEN(G179&amp;H179&amp;I179&amp;J179),0)+IF('Basisgegevens+Uitleg'!$C$6="Ja",LEN(L179&amp;M179&amp;N179&amp;O179),0)+IF('Basisgegevens+Uitleg'!$C$7="Ja",LEN(Q179&amp;R179&amp;S179&amp;T179),0)+IF('Basisgegevens+Uitleg'!$C$8="Ja",LEN(V179&amp;W179&amp;X179&amp;Y179),0)+IF('Basisgegevens+Uitleg'!$C$9="Ja",LEN(AA179&amp;AB179&amp;AC179&amp;AD179),0)&lt;(4+IF('Basisgegevens+Uitleg'!$C$6="Ja",4,0)+IF('Basisgegevens+Uitleg'!$C$7="Ja",4,0)+IF('Basisgegevens+Uitleg'!$C$8="Ja",4,0)+IF('Basisgegevens+Uitleg'!$C$9="Ja",4,0)),C179,"Niet")&amp;(G179&amp;H179&amp;I179&amp;J179&amp;IF('Basisgegevens+Uitleg'!$C$6="Ja",L179&amp;M179&amp;N179&amp;O179,"")&amp;IF('Basisgegevens+Uitleg'!$C$7="Ja",Q179&amp;R179&amp;S179&amp;T179,"")&amp;IF('Basisgegevens+Uitleg'!$C$8="Ja",V179&amp;W179&amp;X179&amp;Y179,"")&amp;IF('Basisgegevens+Uitleg'!$C$9="Ja",AA179&amp;AB179&amp;AC179&amp;AD179,"")),1))=TRUE,"","M ")&amp;IF(ISERROR(SEARCH("A",IF(IF('Basisgegevens+Uitleg'!$C$5="Ja",LEN(G179&amp;H179&amp;I179&amp;J179),0)+IF('Basisgegevens+Uitleg'!$C$6="Ja",LEN(L179&amp;M179&amp;N179&amp;O179),0)+IF('Basisgegevens+Uitleg'!$C$7="Ja",LEN(Q179&amp;R179&amp;S179&amp;T179),0)+IF('Basisgegevens+Uitleg'!$C$8="Ja",LEN(V179&amp;W179&amp;X179&amp;Y179),0)+IF('Basisgegevens+Uitleg'!$C$9="Ja",LEN(AA179&amp;AB179&amp;AC179&amp;AD179),0)&lt;(4+IF('Basisgegevens+Uitleg'!$C$6="Ja",4,0)+IF('Basisgegevens+Uitleg'!$C$7="Ja",4,0)+IF('Basisgegevens+Uitleg'!$C$8="Ja",4,0)+IF('Basisgegevens+Uitleg'!$C$9="Ja",4,0)),C179,"Niet")&amp;(G179&amp;H179&amp;I179&amp;J179&amp;IF('Basisgegevens+Uitleg'!$C$6="Ja",L179&amp;M179&amp;N179&amp;O179,"")&amp;IF('Basisgegevens+Uitleg'!$C$7="Ja",Q179&amp;R179&amp;S179&amp;T179,"")&amp;IF('Basisgegevens+Uitleg'!$C$8="Ja",V179&amp;W179&amp;X179&amp;Y179,"")&amp;IF('Basisgegevens+Uitleg'!$C$9="Ja",AA179&amp;AB179&amp;AC179&amp;AD179,"")),1))=TRUE,"","A")))</f>
        <v>V</v>
      </c>
      <c r="E179" s="110" t="str">
        <f t="shared" si="8"/>
        <v>Dinsdag</v>
      </c>
      <c r="F179" s="138">
        <f>IF(ROW(E179)-5&lt;='Basisgegevens+Uitleg'!$C$2,F178+1,"--")</f>
        <v>45496</v>
      </c>
      <c r="G179" s="86"/>
      <c r="H179" s="82"/>
      <c r="I179" s="82"/>
      <c r="J179" s="87"/>
      <c r="K179" s="9"/>
      <c r="L179" s="86"/>
      <c r="M179" s="82"/>
      <c r="N179" s="82"/>
      <c r="O179" s="87"/>
      <c r="P179" s="9"/>
      <c r="Q179" s="86"/>
      <c r="R179" s="82"/>
      <c r="S179" s="82"/>
      <c r="T179" s="87"/>
      <c r="U179" s="9"/>
      <c r="V179" s="86"/>
      <c r="W179" s="82"/>
      <c r="X179" s="82"/>
      <c r="Y179" s="87"/>
      <c r="Z179" s="9"/>
      <c r="AA179" s="86"/>
      <c r="AB179" s="82"/>
      <c r="AC179" s="82"/>
      <c r="AD179" s="87"/>
      <c r="AE179" s="9"/>
      <c r="AF179" s="108"/>
      <c r="AG179" s="18" t="str">
        <f>IF(ISERROR(VLOOKUP($F179,'Speciale dagen&amp;Activiteiten'!$A$3:$A$100,1,FALSE))=TRUE,"",VLOOKUP($F179,'Speciale dagen&amp;Activiteiten'!$A$3:$B$100,2,FALSE))</f>
        <v/>
      </c>
      <c r="AH179" s="14" t="str">
        <f>IF(ISERROR(VLOOKUP(CONCATENATE(DAY($F179),"-",MONTH($F179)),Verjaardagen!$C$2:$C$101,1,FALSE))=TRUE,"",VLOOKUP(CONCATENATE(DAY($F179),"-",MONTH($F179)),Verjaardagen!$C$2:$E$101,3,FALSE))</f>
        <v/>
      </c>
      <c r="AI179" s="15" t="str">
        <f>IF(ISERROR(VLOOKUP(F179,'School(vakanties)&amp;Activiteiten'!A$4:A$102,1,FALSE)=TRUE),IF(ISERROR(VLOOKUP(F179,'School(vakanties)&amp;Activiteiten'!B$4:B$102,1,FALSE)=TRUE),IF(AJ179&gt;0,AI178,""),VLOOKUP(F179,'School(vakanties)&amp;Activiteiten'!B$4:C$102,2,FALSE)),VLOOKUP(F179,'School(vakanties)&amp;Activiteiten'!A$4:C$102,3,FALSE))</f>
        <v>Zomervakantie (voorbeeld)</v>
      </c>
      <c r="AJ179" s="16">
        <f>IF(ISERROR(VLOOKUP(F179,'School(vakanties)&amp;Activiteiten'!A$4:A$102,1,FALSE)=TRUE),IF(AND(AJ178&gt;0,AJ178&lt;999),AJ178-1,0),VLOOKUP(F179,'School(vakanties)&amp;Activiteiten'!A$4:D$102,4,FALSE))</f>
        <v>39</v>
      </c>
    </row>
    <row r="180" spans="1:36" x14ac:dyDescent="0.25">
      <c r="A180" s="180" t="str">
        <f t="shared" si="6"/>
        <v>Zomervakantie (voorbeeld)</v>
      </c>
      <c r="B180" s="110">
        <f t="shared" si="7"/>
        <v>30</v>
      </c>
      <c r="C180" s="179" t="str">
        <f>IF(F180="--","--",IF(ISEVEN(B180)=TRUE,SUBSTITUTE(LEFT(VLOOKUP(E180,'Basisgegevens+Uitleg'!$B$19:$D$25,3,),1),0,"--"),SUBSTITUTE(LEFT(VLOOKUP(E180,'Basisgegevens+Uitleg'!$B$19:$C$25,2,),1),0,"--")))</f>
        <v>V</v>
      </c>
      <c r="D180" s="179" t="str">
        <f>IF(F180="--","--",TRIM(IF(ISERROR(SEARCH("V",IF(IF('Basisgegevens+Uitleg'!$C$5="Ja",LEN(G180&amp;H180&amp;I180&amp;J180),0)+IF('Basisgegevens+Uitleg'!$C$6="Ja",LEN(L180&amp;M180&amp;N180&amp;O180),0)+IF('Basisgegevens+Uitleg'!$C$7="Ja",LEN(Q180&amp;R180&amp;S180&amp;T180),0)+IF('Basisgegevens+Uitleg'!$C$8="Ja",LEN(V180&amp;W180&amp;X180&amp;Y180),0)+IF('Basisgegevens+Uitleg'!$C$9="Ja",LEN(AA180&amp;AB180&amp;AC180&amp;AD180),0)&lt;(4+IF('Basisgegevens+Uitleg'!$C$6="Ja",4,0)+IF('Basisgegevens+Uitleg'!$C$7="Ja",4,0)+IF('Basisgegevens+Uitleg'!$C$8="Ja",4,0)+IF('Basisgegevens+Uitleg'!$C$9="Ja",4,0)),C180,"Niet")&amp;(G180&amp;H180&amp;I180&amp;J180&amp;IF('Basisgegevens+Uitleg'!$C$6="Ja",L180&amp;M180&amp;N180&amp;O180,"")&amp;IF('Basisgegevens+Uitleg'!$C$7="Ja",Q180&amp;R180&amp;S180&amp;T180,"")&amp;IF('Basisgegevens+Uitleg'!$C$8="Ja",V180&amp;W180&amp;X180&amp;Y180,"")&amp;IF('Basisgegevens+Uitleg'!$C$9="Ja",AA180&amp;AB180&amp;AC180&amp;AD180,"")),1))=TRUE,"","V ")&amp;IF(ISERROR(SEARCH("M",IF(IF('Basisgegevens+Uitleg'!$C$5="Ja",LEN(G180&amp;H180&amp;I180&amp;J180),0)+IF('Basisgegevens+Uitleg'!$C$6="Ja",LEN(L180&amp;M180&amp;N180&amp;O180),0)+IF('Basisgegevens+Uitleg'!$C$7="Ja",LEN(Q180&amp;R180&amp;S180&amp;T180),0)+IF('Basisgegevens+Uitleg'!$C$8="Ja",LEN(V180&amp;W180&amp;X180&amp;Y180),0)+IF('Basisgegevens+Uitleg'!$C$9="Ja",LEN(AA180&amp;AB180&amp;AC180&amp;AD180),0)&lt;(4+IF('Basisgegevens+Uitleg'!$C$6="Ja",4,0)+IF('Basisgegevens+Uitleg'!$C$7="Ja",4,0)+IF('Basisgegevens+Uitleg'!$C$8="Ja",4,0)+IF('Basisgegevens+Uitleg'!$C$9="Ja",4,0)),C180,"Niet")&amp;(G180&amp;H180&amp;I180&amp;J180&amp;IF('Basisgegevens+Uitleg'!$C$6="Ja",L180&amp;M180&amp;N180&amp;O180,"")&amp;IF('Basisgegevens+Uitleg'!$C$7="Ja",Q180&amp;R180&amp;S180&amp;T180,"")&amp;IF('Basisgegevens+Uitleg'!$C$8="Ja",V180&amp;W180&amp;X180&amp;Y180,"")&amp;IF('Basisgegevens+Uitleg'!$C$9="Ja",AA180&amp;AB180&amp;AC180&amp;AD180,"")),1))=TRUE,"","M ")&amp;IF(ISERROR(SEARCH("A",IF(IF('Basisgegevens+Uitleg'!$C$5="Ja",LEN(G180&amp;H180&amp;I180&amp;J180),0)+IF('Basisgegevens+Uitleg'!$C$6="Ja",LEN(L180&amp;M180&amp;N180&amp;O180),0)+IF('Basisgegevens+Uitleg'!$C$7="Ja",LEN(Q180&amp;R180&amp;S180&amp;T180),0)+IF('Basisgegevens+Uitleg'!$C$8="Ja",LEN(V180&amp;W180&amp;X180&amp;Y180),0)+IF('Basisgegevens+Uitleg'!$C$9="Ja",LEN(AA180&amp;AB180&amp;AC180&amp;AD180),0)&lt;(4+IF('Basisgegevens+Uitleg'!$C$6="Ja",4,0)+IF('Basisgegevens+Uitleg'!$C$7="Ja",4,0)+IF('Basisgegevens+Uitleg'!$C$8="Ja",4,0)+IF('Basisgegevens+Uitleg'!$C$9="Ja",4,0)),C180,"Niet")&amp;(G180&amp;H180&amp;I180&amp;J180&amp;IF('Basisgegevens+Uitleg'!$C$6="Ja",L180&amp;M180&amp;N180&amp;O180,"")&amp;IF('Basisgegevens+Uitleg'!$C$7="Ja",Q180&amp;R180&amp;S180&amp;T180,"")&amp;IF('Basisgegevens+Uitleg'!$C$8="Ja",V180&amp;W180&amp;X180&amp;Y180,"")&amp;IF('Basisgegevens+Uitleg'!$C$9="Ja",AA180&amp;AB180&amp;AC180&amp;AD180,"")),1))=TRUE,"","A")))</f>
        <v>V</v>
      </c>
      <c r="E180" s="110" t="str">
        <f t="shared" si="8"/>
        <v>Woensdag</v>
      </c>
      <c r="F180" s="138">
        <f>IF(ROW(E180)-5&lt;='Basisgegevens+Uitleg'!$C$2,F179+1,"--")</f>
        <v>45497</v>
      </c>
      <c r="G180" s="86"/>
      <c r="H180" s="82"/>
      <c r="I180" s="82"/>
      <c r="J180" s="87"/>
      <c r="K180" s="9"/>
      <c r="L180" s="86"/>
      <c r="M180" s="82"/>
      <c r="N180" s="82"/>
      <c r="O180" s="87"/>
      <c r="P180" s="9"/>
      <c r="Q180" s="86"/>
      <c r="R180" s="82"/>
      <c r="S180" s="82"/>
      <c r="T180" s="87"/>
      <c r="U180" s="9"/>
      <c r="V180" s="86"/>
      <c r="W180" s="82"/>
      <c r="X180" s="82"/>
      <c r="Y180" s="87"/>
      <c r="Z180" s="9"/>
      <c r="AA180" s="86"/>
      <c r="AB180" s="82"/>
      <c r="AC180" s="82"/>
      <c r="AD180" s="87"/>
      <c r="AE180" s="9"/>
      <c r="AF180" s="108"/>
      <c r="AG180" s="18" t="str">
        <f>IF(ISERROR(VLOOKUP($F180,'Speciale dagen&amp;Activiteiten'!$A$3:$A$100,1,FALSE))=TRUE,"",VLOOKUP($F180,'Speciale dagen&amp;Activiteiten'!$A$3:$B$100,2,FALSE))</f>
        <v/>
      </c>
      <c r="AH180" s="14" t="str">
        <f>IF(ISERROR(VLOOKUP(CONCATENATE(DAY($F180),"-",MONTH($F180)),Verjaardagen!$C$2:$C$101,1,FALSE))=TRUE,"",VLOOKUP(CONCATENATE(DAY($F180),"-",MONTH($F180)),Verjaardagen!$C$2:$E$101,3,FALSE))</f>
        <v/>
      </c>
      <c r="AI180" s="15" t="str">
        <f>IF(ISERROR(VLOOKUP(F180,'School(vakanties)&amp;Activiteiten'!A$4:A$102,1,FALSE)=TRUE),IF(ISERROR(VLOOKUP(F180,'School(vakanties)&amp;Activiteiten'!B$4:B$102,1,FALSE)=TRUE),IF(AJ180&gt;0,AI179,""),VLOOKUP(F180,'School(vakanties)&amp;Activiteiten'!B$4:C$102,2,FALSE)),VLOOKUP(F180,'School(vakanties)&amp;Activiteiten'!A$4:C$102,3,FALSE))</f>
        <v>Zomervakantie (voorbeeld)</v>
      </c>
      <c r="AJ180" s="16">
        <f>IF(ISERROR(VLOOKUP(F180,'School(vakanties)&amp;Activiteiten'!A$4:A$102,1,FALSE)=TRUE),IF(AND(AJ179&gt;0,AJ179&lt;999),AJ179-1,0),VLOOKUP(F180,'School(vakanties)&amp;Activiteiten'!A$4:D$102,4,FALSE))</f>
        <v>38</v>
      </c>
    </row>
    <row r="181" spans="1:36" x14ac:dyDescent="0.25">
      <c r="A181" s="180" t="str">
        <f t="shared" si="6"/>
        <v>Zomervakantie (voorbeeld)</v>
      </c>
      <c r="B181" s="110">
        <f t="shared" si="7"/>
        <v>30</v>
      </c>
      <c r="C181" s="179" t="str">
        <f>IF(F181="--","--",IF(ISEVEN(B181)=TRUE,SUBSTITUTE(LEFT(VLOOKUP(E181,'Basisgegevens+Uitleg'!$B$19:$D$25,3,),1),0,"--"),SUBSTITUTE(LEFT(VLOOKUP(E181,'Basisgegevens+Uitleg'!$B$19:$C$25,2,),1),0,"--")))</f>
        <v>V</v>
      </c>
      <c r="D181" s="179" t="str">
        <f>IF(F181="--","--",TRIM(IF(ISERROR(SEARCH("V",IF(IF('Basisgegevens+Uitleg'!$C$5="Ja",LEN(G181&amp;H181&amp;I181&amp;J181),0)+IF('Basisgegevens+Uitleg'!$C$6="Ja",LEN(L181&amp;M181&amp;N181&amp;O181),0)+IF('Basisgegevens+Uitleg'!$C$7="Ja",LEN(Q181&amp;R181&amp;S181&amp;T181),0)+IF('Basisgegevens+Uitleg'!$C$8="Ja",LEN(V181&amp;W181&amp;X181&amp;Y181),0)+IF('Basisgegevens+Uitleg'!$C$9="Ja",LEN(AA181&amp;AB181&amp;AC181&amp;AD181),0)&lt;(4+IF('Basisgegevens+Uitleg'!$C$6="Ja",4,0)+IF('Basisgegevens+Uitleg'!$C$7="Ja",4,0)+IF('Basisgegevens+Uitleg'!$C$8="Ja",4,0)+IF('Basisgegevens+Uitleg'!$C$9="Ja",4,0)),C181,"Niet")&amp;(G181&amp;H181&amp;I181&amp;J181&amp;IF('Basisgegevens+Uitleg'!$C$6="Ja",L181&amp;M181&amp;N181&amp;O181,"")&amp;IF('Basisgegevens+Uitleg'!$C$7="Ja",Q181&amp;R181&amp;S181&amp;T181,"")&amp;IF('Basisgegevens+Uitleg'!$C$8="Ja",V181&amp;W181&amp;X181&amp;Y181,"")&amp;IF('Basisgegevens+Uitleg'!$C$9="Ja",AA181&amp;AB181&amp;AC181&amp;AD181,"")),1))=TRUE,"","V ")&amp;IF(ISERROR(SEARCH("M",IF(IF('Basisgegevens+Uitleg'!$C$5="Ja",LEN(G181&amp;H181&amp;I181&amp;J181),0)+IF('Basisgegevens+Uitleg'!$C$6="Ja",LEN(L181&amp;M181&amp;N181&amp;O181),0)+IF('Basisgegevens+Uitleg'!$C$7="Ja",LEN(Q181&amp;R181&amp;S181&amp;T181),0)+IF('Basisgegevens+Uitleg'!$C$8="Ja",LEN(V181&amp;W181&amp;X181&amp;Y181),0)+IF('Basisgegevens+Uitleg'!$C$9="Ja",LEN(AA181&amp;AB181&amp;AC181&amp;AD181),0)&lt;(4+IF('Basisgegevens+Uitleg'!$C$6="Ja",4,0)+IF('Basisgegevens+Uitleg'!$C$7="Ja",4,0)+IF('Basisgegevens+Uitleg'!$C$8="Ja",4,0)+IF('Basisgegevens+Uitleg'!$C$9="Ja",4,0)),C181,"Niet")&amp;(G181&amp;H181&amp;I181&amp;J181&amp;IF('Basisgegevens+Uitleg'!$C$6="Ja",L181&amp;M181&amp;N181&amp;O181,"")&amp;IF('Basisgegevens+Uitleg'!$C$7="Ja",Q181&amp;R181&amp;S181&amp;T181,"")&amp;IF('Basisgegevens+Uitleg'!$C$8="Ja",V181&amp;W181&amp;X181&amp;Y181,"")&amp;IF('Basisgegevens+Uitleg'!$C$9="Ja",AA181&amp;AB181&amp;AC181&amp;AD181,"")),1))=TRUE,"","M ")&amp;IF(ISERROR(SEARCH("A",IF(IF('Basisgegevens+Uitleg'!$C$5="Ja",LEN(G181&amp;H181&amp;I181&amp;J181),0)+IF('Basisgegevens+Uitleg'!$C$6="Ja",LEN(L181&amp;M181&amp;N181&amp;O181),0)+IF('Basisgegevens+Uitleg'!$C$7="Ja",LEN(Q181&amp;R181&amp;S181&amp;T181),0)+IF('Basisgegevens+Uitleg'!$C$8="Ja",LEN(V181&amp;W181&amp;X181&amp;Y181),0)+IF('Basisgegevens+Uitleg'!$C$9="Ja",LEN(AA181&amp;AB181&amp;AC181&amp;AD181),0)&lt;(4+IF('Basisgegevens+Uitleg'!$C$6="Ja",4,0)+IF('Basisgegevens+Uitleg'!$C$7="Ja",4,0)+IF('Basisgegevens+Uitleg'!$C$8="Ja",4,0)+IF('Basisgegevens+Uitleg'!$C$9="Ja",4,0)),C181,"Niet")&amp;(G181&amp;H181&amp;I181&amp;J181&amp;IF('Basisgegevens+Uitleg'!$C$6="Ja",L181&amp;M181&amp;N181&amp;O181,"")&amp;IF('Basisgegevens+Uitleg'!$C$7="Ja",Q181&amp;R181&amp;S181&amp;T181,"")&amp;IF('Basisgegevens+Uitleg'!$C$8="Ja",V181&amp;W181&amp;X181&amp;Y181,"")&amp;IF('Basisgegevens+Uitleg'!$C$9="Ja",AA181&amp;AB181&amp;AC181&amp;AD181,"")),1))=TRUE,"","A")))</f>
        <v>V</v>
      </c>
      <c r="E181" s="110" t="str">
        <f t="shared" si="8"/>
        <v>Donderdag</v>
      </c>
      <c r="F181" s="138">
        <f>IF(ROW(E181)-5&lt;='Basisgegevens+Uitleg'!$C$2,F180+1,"--")</f>
        <v>45498</v>
      </c>
      <c r="G181" s="86"/>
      <c r="H181" s="82"/>
      <c r="I181" s="82"/>
      <c r="J181" s="87"/>
      <c r="K181" s="9"/>
      <c r="L181" s="86"/>
      <c r="M181" s="82"/>
      <c r="N181" s="82"/>
      <c r="O181" s="87"/>
      <c r="P181" s="9"/>
      <c r="Q181" s="86"/>
      <c r="R181" s="82"/>
      <c r="S181" s="82"/>
      <c r="T181" s="87"/>
      <c r="U181" s="9"/>
      <c r="V181" s="86"/>
      <c r="W181" s="82"/>
      <c r="X181" s="82"/>
      <c r="Y181" s="87"/>
      <c r="Z181" s="9"/>
      <c r="AA181" s="86"/>
      <c r="AB181" s="82"/>
      <c r="AC181" s="82"/>
      <c r="AD181" s="87"/>
      <c r="AE181" s="9"/>
      <c r="AF181" s="108"/>
      <c r="AG181" s="18" t="str">
        <f>IF(ISERROR(VLOOKUP($F181,'Speciale dagen&amp;Activiteiten'!$A$3:$A$100,1,FALSE))=TRUE,"",VLOOKUP($F181,'Speciale dagen&amp;Activiteiten'!$A$3:$B$100,2,FALSE))</f>
        <v/>
      </c>
      <c r="AH181" s="14" t="str">
        <f>IF(ISERROR(VLOOKUP(CONCATENATE(DAY($F181),"-",MONTH($F181)),Verjaardagen!$C$2:$C$101,1,FALSE))=TRUE,"",VLOOKUP(CONCATENATE(DAY($F181),"-",MONTH($F181)),Verjaardagen!$C$2:$E$101,3,FALSE))</f>
        <v/>
      </c>
      <c r="AI181" s="15" t="str">
        <f>IF(ISERROR(VLOOKUP(F181,'School(vakanties)&amp;Activiteiten'!A$4:A$102,1,FALSE)=TRUE),IF(ISERROR(VLOOKUP(F181,'School(vakanties)&amp;Activiteiten'!B$4:B$102,1,FALSE)=TRUE),IF(AJ181&gt;0,AI180,""),VLOOKUP(F181,'School(vakanties)&amp;Activiteiten'!B$4:C$102,2,FALSE)),VLOOKUP(F181,'School(vakanties)&amp;Activiteiten'!A$4:C$102,3,FALSE))</f>
        <v>Zomervakantie (voorbeeld)</v>
      </c>
      <c r="AJ181" s="16">
        <f>IF(ISERROR(VLOOKUP(F181,'School(vakanties)&amp;Activiteiten'!A$4:A$102,1,FALSE)=TRUE),IF(AND(AJ180&gt;0,AJ180&lt;999),AJ180-1,0),VLOOKUP(F181,'School(vakanties)&amp;Activiteiten'!A$4:D$102,4,FALSE))</f>
        <v>37</v>
      </c>
    </row>
    <row r="182" spans="1:36" x14ac:dyDescent="0.25">
      <c r="A182" s="180" t="str">
        <f t="shared" si="6"/>
        <v>Zomervakantie (voorbeeld)</v>
      </c>
      <c r="B182" s="110">
        <f t="shared" si="7"/>
        <v>30</v>
      </c>
      <c r="C182" s="179" t="str">
        <f>IF(F182="--","--",IF(ISEVEN(B182)=TRUE,SUBSTITUTE(LEFT(VLOOKUP(E182,'Basisgegevens+Uitleg'!$B$19:$D$25,3,),1),0,"--"),SUBSTITUTE(LEFT(VLOOKUP(E182,'Basisgegevens+Uitleg'!$B$19:$C$25,2,),1),0,"--")))</f>
        <v>V</v>
      </c>
      <c r="D182" s="179" t="str">
        <f>IF(F182="--","--",TRIM(IF(ISERROR(SEARCH("V",IF(IF('Basisgegevens+Uitleg'!$C$5="Ja",LEN(G182&amp;H182&amp;I182&amp;J182),0)+IF('Basisgegevens+Uitleg'!$C$6="Ja",LEN(L182&amp;M182&amp;N182&amp;O182),0)+IF('Basisgegevens+Uitleg'!$C$7="Ja",LEN(Q182&amp;R182&amp;S182&amp;T182),0)+IF('Basisgegevens+Uitleg'!$C$8="Ja",LEN(V182&amp;W182&amp;X182&amp;Y182),0)+IF('Basisgegevens+Uitleg'!$C$9="Ja",LEN(AA182&amp;AB182&amp;AC182&amp;AD182),0)&lt;(4+IF('Basisgegevens+Uitleg'!$C$6="Ja",4,0)+IF('Basisgegevens+Uitleg'!$C$7="Ja",4,0)+IF('Basisgegevens+Uitleg'!$C$8="Ja",4,0)+IF('Basisgegevens+Uitleg'!$C$9="Ja",4,0)),C182,"Niet")&amp;(G182&amp;H182&amp;I182&amp;J182&amp;IF('Basisgegevens+Uitleg'!$C$6="Ja",L182&amp;M182&amp;N182&amp;O182,"")&amp;IF('Basisgegevens+Uitleg'!$C$7="Ja",Q182&amp;R182&amp;S182&amp;T182,"")&amp;IF('Basisgegevens+Uitleg'!$C$8="Ja",V182&amp;W182&amp;X182&amp;Y182,"")&amp;IF('Basisgegevens+Uitleg'!$C$9="Ja",AA182&amp;AB182&amp;AC182&amp;AD182,"")),1))=TRUE,"","V ")&amp;IF(ISERROR(SEARCH("M",IF(IF('Basisgegevens+Uitleg'!$C$5="Ja",LEN(G182&amp;H182&amp;I182&amp;J182),0)+IF('Basisgegevens+Uitleg'!$C$6="Ja",LEN(L182&amp;M182&amp;N182&amp;O182),0)+IF('Basisgegevens+Uitleg'!$C$7="Ja",LEN(Q182&amp;R182&amp;S182&amp;T182),0)+IF('Basisgegevens+Uitleg'!$C$8="Ja",LEN(V182&amp;W182&amp;X182&amp;Y182),0)+IF('Basisgegevens+Uitleg'!$C$9="Ja",LEN(AA182&amp;AB182&amp;AC182&amp;AD182),0)&lt;(4+IF('Basisgegevens+Uitleg'!$C$6="Ja",4,0)+IF('Basisgegevens+Uitleg'!$C$7="Ja",4,0)+IF('Basisgegevens+Uitleg'!$C$8="Ja",4,0)+IF('Basisgegevens+Uitleg'!$C$9="Ja",4,0)),C182,"Niet")&amp;(G182&amp;H182&amp;I182&amp;J182&amp;IF('Basisgegevens+Uitleg'!$C$6="Ja",L182&amp;M182&amp;N182&amp;O182,"")&amp;IF('Basisgegevens+Uitleg'!$C$7="Ja",Q182&amp;R182&amp;S182&amp;T182,"")&amp;IF('Basisgegevens+Uitleg'!$C$8="Ja",V182&amp;W182&amp;X182&amp;Y182,"")&amp;IF('Basisgegevens+Uitleg'!$C$9="Ja",AA182&amp;AB182&amp;AC182&amp;AD182,"")),1))=TRUE,"","M ")&amp;IF(ISERROR(SEARCH("A",IF(IF('Basisgegevens+Uitleg'!$C$5="Ja",LEN(G182&amp;H182&amp;I182&amp;J182),0)+IF('Basisgegevens+Uitleg'!$C$6="Ja",LEN(L182&amp;M182&amp;N182&amp;O182),0)+IF('Basisgegevens+Uitleg'!$C$7="Ja",LEN(Q182&amp;R182&amp;S182&amp;T182),0)+IF('Basisgegevens+Uitleg'!$C$8="Ja",LEN(V182&amp;W182&amp;X182&amp;Y182),0)+IF('Basisgegevens+Uitleg'!$C$9="Ja",LEN(AA182&amp;AB182&amp;AC182&amp;AD182),0)&lt;(4+IF('Basisgegevens+Uitleg'!$C$6="Ja",4,0)+IF('Basisgegevens+Uitleg'!$C$7="Ja",4,0)+IF('Basisgegevens+Uitleg'!$C$8="Ja",4,0)+IF('Basisgegevens+Uitleg'!$C$9="Ja",4,0)),C182,"Niet")&amp;(G182&amp;H182&amp;I182&amp;J182&amp;IF('Basisgegevens+Uitleg'!$C$6="Ja",L182&amp;M182&amp;N182&amp;O182,"")&amp;IF('Basisgegevens+Uitleg'!$C$7="Ja",Q182&amp;R182&amp;S182&amp;T182,"")&amp;IF('Basisgegevens+Uitleg'!$C$8="Ja",V182&amp;W182&amp;X182&amp;Y182,"")&amp;IF('Basisgegevens+Uitleg'!$C$9="Ja",AA182&amp;AB182&amp;AC182&amp;AD182,"")),1))=TRUE,"","A")))</f>
        <v>V</v>
      </c>
      <c r="E182" s="110" t="str">
        <f t="shared" si="8"/>
        <v>Vrijdag</v>
      </c>
      <c r="F182" s="138">
        <f>IF(ROW(E182)-5&lt;='Basisgegevens+Uitleg'!$C$2,F181+1,"--")</f>
        <v>45499</v>
      </c>
      <c r="G182" s="86"/>
      <c r="H182" s="82"/>
      <c r="I182" s="82"/>
      <c r="J182" s="87"/>
      <c r="K182" s="9"/>
      <c r="L182" s="86"/>
      <c r="M182" s="82"/>
      <c r="N182" s="82"/>
      <c r="O182" s="87"/>
      <c r="P182" s="9"/>
      <c r="Q182" s="86"/>
      <c r="R182" s="82"/>
      <c r="S182" s="82"/>
      <c r="T182" s="87"/>
      <c r="U182" s="9"/>
      <c r="V182" s="86"/>
      <c r="W182" s="82"/>
      <c r="X182" s="82"/>
      <c r="Y182" s="87"/>
      <c r="Z182" s="9"/>
      <c r="AA182" s="86"/>
      <c r="AB182" s="82"/>
      <c r="AC182" s="82"/>
      <c r="AD182" s="87"/>
      <c r="AE182" s="9"/>
      <c r="AF182" s="108"/>
      <c r="AG182" s="18" t="str">
        <f>IF(ISERROR(VLOOKUP($F182,'Speciale dagen&amp;Activiteiten'!$A$3:$A$100,1,FALSE))=TRUE,"",VLOOKUP($F182,'Speciale dagen&amp;Activiteiten'!$A$3:$B$100,2,FALSE))</f>
        <v/>
      </c>
      <c r="AH182" s="14" t="str">
        <f>IF(ISERROR(VLOOKUP(CONCATENATE(DAY($F182),"-",MONTH($F182)),Verjaardagen!$C$2:$C$101,1,FALSE))=TRUE,"",VLOOKUP(CONCATENATE(DAY($F182),"-",MONTH($F182)),Verjaardagen!$C$2:$E$101,3,FALSE))</f>
        <v/>
      </c>
      <c r="AI182" s="15" t="str">
        <f>IF(ISERROR(VLOOKUP(F182,'School(vakanties)&amp;Activiteiten'!A$4:A$102,1,FALSE)=TRUE),IF(ISERROR(VLOOKUP(F182,'School(vakanties)&amp;Activiteiten'!B$4:B$102,1,FALSE)=TRUE),IF(AJ182&gt;0,AI181,""),VLOOKUP(F182,'School(vakanties)&amp;Activiteiten'!B$4:C$102,2,FALSE)),VLOOKUP(F182,'School(vakanties)&amp;Activiteiten'!A$4:C$102,3,FALSE))</f>
        <v>Zomervakantie (voorbeeld)</v>
      </c>
      <c r="AJ182" s="16">
        <f>IF(ISERROR(VLOOKUP(F182,'School(vakanties)&amp;Activiteiten'!A$4:A$102,1,FALSE)=TRUE),IF(AND(AJ181&gt;0,AJ181&lt;999),AJ181-1,0),VLOOKUP(F182,'School(vakanties)&amp;Activiteiten'!A$4:D$102,4,FALSE))</f>
        <v>36</v>
      </c>
    </row>
    <row r="183" spans="1:36" x14ac:dyDescent="0.25">
      <c r="A183" s="180" t="str">
        <f t="shared" si="6"/>
        <v>Zomervakantie (voorbeeld)</v>
      </c>
      <c r="B183" s="110">
        <f t="shared" si="7"/>
        <v>30</v>
      </c>
      <c r="C183" s="179" t="str">
        <f>IF(F183="--","--",IF(ISEVEN(B183)=TRUE,SUBSTITUTE(LEFT(VLOOKUP(E183,'Basisgegevens+Uitleg'!$B$19:$D$25,3,),1),0,"--"),SUBSTITUTE(LEFT(VLOOKUP(E183,'Basisgegevens+Uitleg'!$B$19:$C$25,2,),1),0,"--")))</f>
        <v>M</v>
      </c>
      <c r="D183" s="179" t="str">
        <f>IF(F183="--","--",TRIM(IF(ISERROR(SEARCH("V",IF(IF('Basisgegevens+Uitleg'!$C$5="Ja",LEN(G183&amp;H183&amp;I183&amp;J183),0)+IF('Basisgegevens+Uitleg'!$C$6="Ja",LEN(L183&amp;M183&amp;N183&amp;O183),0)+IF('Basisgegevens+Uitleg'!$C$7="Ja",LEN(Q183&amp;R183&amp;S183&amp;T183),0)+IF('Basisgegevens+Uitleg'!$C$8="Ja",LEN(V183&amp;W183&amp;X183&amp;Y183),0)+IF('Basisgegevens+Uitleg'!$C$9="Ja",LEN(AA183&amp;AB183&amp;AC183&amp;AD183),0)&lt;(4+IF('Basisgegevens+Uitleg'!$C$6="Ja",4,0)+IF('Basisgegevens+Uitleg'!$C$7="Ja",4,0)+IF('Basisgegevens+Uitleg'!$C$8="Ja",4,0)+IF('Basisgegevens+Uitleg'!$C$9="Ja",4,0)),C183,"Niet")&amp;(G183&amp;H183&amp;I183&amp;J183&amp;IF('Basisgegevens+Uitleg'!$C$6="Ja",L183&amp;M183&amp;N183&amp;O183,"")&amp;IF('Basisgegevens+Uitleg'!$C$7="Ja",Q183&amp;R183&amp;S183&amp;T183,"")&amp;IF('Basisgegevens+Uitleg'!$C$8="Ja",V183&amp;W183&amp;X183&amp;Y183,"")&amp;IF('Basisgegevens+Uitleg'!$C$9="Ja",AA183&amp;AB183&amp;AC183&amp;AD183,"")),1))=TRUE,"","V ")&amp;IF(ISERROR(SEARCH("M",IF(IF('Basisgegevens+Uitleg'!$C$5="Ja",LEN(G183&amp;H183&amp;I183&amp;J183),0)+IF('Basisgegevens+Uitleg'!$C$6="Ja",LEN(L183&amp;M183&amp;N183&amp;O183),0)+IF('Basisgegevens+Uitleg'!$C$7="Ja",LEN(Q183&amp;R183&amp;S183&amp;T183),0)+IF('Basisgegevens+Uitleg'!$C$8="Ja",LEN(V183&amp;W183&amp;X183&amp;Y183),0)+IF('Basisgegevens+Uitleg'!$C$9="Ja",LEN(AA183&amp;AB183&amp;AC183&amp;AD183),0)&lt;(4+IF('Basisgegevens+Uitleg'!$C$6="Ja",4,0)+IF('Basisgegevens+Uitleg'!$C$7="Ja",4,0)+IF('Basisgegevens+Uitleg'!$C$8="Ja",4,0)+IF('Basisgegevens+Uitleg'!$C$9="Ja",4,0)),C183,"Niet")&amp;(G183&amp;H183&amp;I183&amp;J183&amp;IF('Basisgegevens+Uitleg'!$C$6="Ja",L183&amp;M183&amp;N183&amp;O183,"")&amp;IF('Basisgegevens+Uitleg'!$C$7="Ja",Q183&amp;R183&amp;S183&amp;T183,"")&amp;IF('Basisgegevens+Uitleg'!$C$8="Ja",V183&amp;W183&amp;X183&amp;Y183,"")&amp;IF('Basisgegevens+Uitleg'!$C$9="Ja",AA183&amp;AB183&amp;AC183&amp;AD183,"")),1))=TRUE,"","M ")&amp;IF(ISERROR(SEARCH("A",IF(IF('Basisgegevens+Uitleg'!$C$5="Ja",LEN(G183&amp;H183&amp;I183&amp;J183),0)+IF('Basisgegevens+Uitleg'!$C$6="Ja",LEN(L183&amp;M183&amp;N183&amp;O183),0)+IF('Basisgegevens+Uitleg'!$C$7="Ja",LEN(Q183&amp;R183&amp;S183&amp;T183),0)+IF('Basisgegevens+Uitleg'!$C$8="Ja",LEN(V183&amp;W183&amp;X183&amp;Y183),0)+IF('Basisgegevens+Uitleg'!$C$9="Ja",LEN(AA183&amp;AB183&amp;AC183&amp;AD183),0)&lt;(4+IF('Basisgegevens+Uitleg'!$C$6="Ja",4,0)+IF('Basisgegevens+Uitleg'!$C$7="Ja",4,0)+IF('Basisgegevens+Uitleg'!$C$8="Ja",4,0)+IF('Basisgegevens+Uitleg'!$C$9="Ja",4,0)),C183,"Niet")&amp;(G183&amp;H183&amp;I183&amp;J183&amp;IF('Basisgegevens+Uitleg'!$C$6="Ja",L183&amp;M183&amp;N183&amp;O183,"")&amp;IF('Basisgegevens+Uitleg'!$C$7="Ja",Q183&amp;R183&amp;S183&amp;T183,"")&amp;IF('Basisgegevens+Uitleg'!$C$8="Ja",V183&amp;W183&amp;X183&amp;Y183,"")&amp;IF('Basisgegevens+Uitleg'!$C$9="Ja",AA183&amp;AB183&amp;AC183&amp;AD183,"")),1))=TRUE,"","A")))</f>
        <v>M</v>
      </c>
      <c r="E183" s="110" t="str">
        <f t="shared" si="8"/>
        <v>Zaterdag</v>
      </c>
      <c r="F183" s="138">
        <f>IF(ROW(E183)-5&lt;='Basisgegevens+Uitleg'!$C$2,F182+1,"--")</f>
        <v>45500</v>
      </c>
      <c r="G183" s="86"/>
      <c r="H183" s="82"/>
      <c r="I183" s="82"/>
      <c r="J183" s="87"/>
      <c r="K183" s="9"/>
      <c r="L183" s="86"/>
      <c r="M183" s="82"/>
      <c r="N183" s="82"/>
      <c r="O183" s="87"/>
      <c r="P183" s="9"/>
      <c r="Q183" s="86"/>
      <c r="R183" s="82"/>
      <c r="S183" s="82"/>
      <c r="T183" s="87"/>
      <c r="U183" s="9"/>
      <c r="V183" s="86"/>
      <c r="W183" s="82"/>
      <c r="X183" s="82"/>
      <c r="Y183" s="87"/>
      <c r="Z183" s="9"/>
      <c r="AA183" s="86"/>
      <c r="AB183" s="82"/>
      <c r="AC183" s="82"/>
      <c r="AD183" s="87"/>
      <c r="AE183" s="9"/>
      <c r="AF183" s="108"/>
      <c r="AG183" s="18" t="str">
        <f>IF(ISERROR(VLOOKUP($F183,'Speciale dagen&amp;Activiteiten'!$A$3:$A$100,1,FALSE))=TRUE,"",VLOOKUP($F183,'Speciale dagen&amp;Activiteiten'!$A$3:$B$100,2,FALSE))</f>
        <v/>
      </c>
      <c r="AH183" s="14" t="str">
        <f>IF(ISERROR(VLOOKUP(CONCATENATE(DAY($F183),"-",MONTH($F183)),Verjaardagen!$C$2:$C$101,1,FALSE))=TRUE,"",VLOOKUP(CONCATENATE(DAY($F183),"-",MONTH($F183)),Verjaardagen!$C$2:$E$101,3,FALSE))</f>
        <v/>
      </c>
      <c r="AI183" s="15" t="str">
        <f>IF(ISERROR(VLOOKUP(F183,'School(vakanties)&amp;Activiteiten'!A$4:A$102,1,FALSE)=TRUE),IF(ISERROR(VLOOKUP(F183,'School(vakanties)&amp;Activiteiten'!B$4:B$102,1,FALSE)=TRUE),IF(AJ183&gt;0,AI182,""),VLOOKUP(F183,'School(vakanties)&amp;Activiteiten'!B$4:C$102,2,FALSE)),VLOOKUP(F183,'School(vakanties)&amp;Activiteiten'!A$4:C$102,3,FALSE))</f>
        <v>Zomervakantie (voorbeeld)</v>
      </c>
      <c r="AJ183" s="16">
        <f>IF(ISERROR(VLOOKUP(F183,'School(vakanties)&amp;Activiteiten'!A$4:A$102,1,FALSE)=TRUE),IF(AND(AJ182&gt;0,AJ182&lt;999),AJ182-1,0),VLOOKUP(F183,'School(vakanties)&amp;Activiteiten'!A$4:D$102,4,FALSE))</f>
        <v>35</v>
      </c>
    </row>
    <row r="184" spans="1:36" x14ac:dyDescent="0.25">
      <c r="A184" s="180" t="str">
        <f t="shared" si="6"/>
        <v>Zomervakantie (voorbeeld)</v>
      </c>
      <c r="B184" s="110">
        <f t="shared" si="7"/>
        <v>30</v>
      </c>
      <c r="C184" s="179" t="str">
        <f>IF(F184="--","--",IF(ISEVEN(B184)=TRUE,SUBSTITUTE(LEFT(VLOOKUP(E184,'Basisgegevens+Uitleg'!$B$19:$D$25,3,),1),0,"--"),SUBSTITUTE(LEFT(VLOOKUP(E184,'Basisgegevens+Uitleg'!$B$19:$C$25,2,),1),0,"--")))</f>
        <v>A</v>
      </c>
      <c r="D184" s="179" t="str">
        <f>IF(F184="--","--",TRIM(IF(ISERROR(SEARCH("V",IF(IF('Basisgegevens+Uitleg'!$C$5="Ja",LEN(G184&amp;H184&amp;I184&amp;J184),0)+IF('Basisgegevens+Uitleg'!$C$6="Ja",LEN(L184&amp;M184&amp;N184&amp;O184),0)+IF('Basisgegevens+Uitleg'!$C$7="Ja",LEN(Q184&amp;R184&amp;S184&amp;T184),0)+IF('Basisgegevens+Uitleg'!$C$8="Ja",LEN(V184&amp;W184&amp;X184&amp;Y184),0)+IF('Basisgegevens+Uitleg'!$C$9="Ja",LEN(AA184&amp;AB184&amp;AC184&amp;AD184),0)&lt;(4+IF('Basisgegevens+Uitleg'!$C$6="Ja",4,0)+IF('Basisgegevens+Uitleg'!$C$7="Ja",4,0)+IF('Basisgegevens+Uitleg'!$C$8="Ja",4,0)+IF('Basisgegevens+Uitleg'!$C$9="Ja",4,0)),C184,"Niet")&amp;(G184&amp;H184&amp;I184&amp;J184&amp;IF('Basisgegevens+Uitleg'!$C$6="Ja",L184&amp;M184&amp;N184&amp;O184,"")&amp;IF('Basisgegevens+Uitleg'!$C$7="Ja",Q184&amp;R184&amp;S184&amp;T184,"")&amp;IF('Basisgegevens+Uitleg'!$C$8="Ja",V184&amp;W184&amp;X184&amp;Y184,"")&amp;IF('Basisgegevens+Uitleg'!$C$9="Ja",AA184&amp;AB184&amp;AC184&amp;AD184,"")),1))=TRUE,"","V ")&amp;IF(ISERROR(SEARCH("M",IF(IF('Basisgegevens+Uitleg'!$C$5="Ja",LEN(G184&amp;H184&amp;I184&amp;J184),0)+IF('Basisgegevens+Uitleg'!$C$6="Ja",LEN(L184&amp;M184&amp;N184&amp;O184),0)+IF('Basisgegevens+Uitleg'!$C$7="Ja",LEN(Q184&amp;R184&amp;S184&amp;T184),0)+IF('Basisgegevens+Uitleg'!$C$8="Ja",LEN(V184&amp;W184&amp;X184&amp;Y184),0)+IF('Basisgegevens+Uitleg'!$C$9="Ja",LEN(AA184&amp;AB184&amp;AC184&amp;AD184),0)&lt;(4+IF('Basisgegevens+Uitleg'!$C$6="Ja",4,0)+IF('Basisgegevens+Uitleg'!$C$7="Ja",4,0)+IF('Basisgegevens+Uitleg'!$C$8="Ja",4,0)+IF('Basisgegevens+Uitleg'!$C$9="Ja",4,0)),C184,"Niet")&amp;(G184&amp;H184&amp;I184&amp;J184&amp;IF('Basisgegevens+Uitleg'!$C$6="Ja",L184&amp;M184&amp;N184&amp;O184,"")&amp;IF('Basisgegevens+Uitleg'!$C$7="Ja",Q184&amp;R184&amp;S184&amp;T184,"")&amp;IF('Basisgegevens+Uitleg'!$C$8="Ja",V184&amp;W184&amp;X184&amp;Y184,"")&amp;IF('Basisgegevens+Uitleg'!$C$9="Ja",AA184&amp;AB184&amp;AC184&amp;AD184,"")),1))=TRUE,"","M ")&amp;IF(ISERROR(SEARCH("A",IF(IF('Basisgegevens+Uitleg'!$C$5="Ja",LEN(G184&amp;H184&amp;I184&amp;J184),0)+IF('Basisgegevens+Uitleg'!$C$6="Ja",LEN(L184&amp;M184&amp;N184&amp;O184),0)+IF('Basisgegevens+Uitleg'!$C$7="Ja",LEN(Q184&amp;R184&amp;S184&amp;T184),0)+IF('Basisgegevens+Uitleg'!$C$8="Ja",LEN(V184&amp;W184&amp;X184&amp;Y184),0)+IF('Basisgegevens+Uitleg'!$C$9="Ja",LEN(AA184&amp;AB184&amp;AC184&amp;AD184),0)&lt;(4+IF('Basisgegevens+Uitleg'!$C$6="Ja",4,0)+IF('Basisgegevens+Uitleg'!$C$7="Ja",4,0)+IF('Basisgegevens+Uitleg'!$C$8="Ja",4,0)+IF('Basisgegevens+Uitleg'!$C$9="Ja",4,0)),C184,"Niet")&amp;(G184&amp;H184&amp;I184&amp;J184&amp;IF('Basisgegevens+Uitleg'!$C$6="Ja",L184&amp;M184&amp;N184&amp;O184,"")&amp;IF('Basisgegevens+Uitleg'!$C$7="Ja",Q184&amp;R184&amp;S184&amp;T184,"")&amp;IF('Basisgegevens+Uitleg'!$C$8="Ja",V184&amp;W184&amp;X184&amp;Y184,"")&amp;IF('Basisgegevens+Uitleg'!$C$9="Ja",AA184&amp;AB184&amp;AC184&amp;AD184,"")),1))=TRUE,"","A")))</f>
        <v>A</v>
      </c>
      <c r="E184" s="110" t="str">
        <f t="shared" si="8"/>
        <v>Zondag</v>
      </c>
      <c r="F184" s="138">
        <f>IF(ROW(E184)-5&lt;='Basisgegevens+Uitleg'!$C$2,F183+1,"--")</f>
        <v>45501</v>
      </c>
      <c r="G184" s="86"/>
      <c r="H184" s="82"/>
      <c r="I184" s="82"/>
      <c r="J184" s="87"/>
      <c r="K184" s="9"/>
      <c r="L184" s="86"/>
      <c r="M184" s="82"/>
      <c r="N184" s="82"/>
      <c r="O184" s="87"/>
      <c r="P184" s="9"/>
      <c r="Q184" s="86"/>
      <c r="R184" s="82"/>
      <c r="S184" s="82"/>
      <c r="T184" s="87"/>
      <c r="U184" s="9"/>
      <c r="V184" s="86"/>
      <c r="W184" s="82"/>
      <c r="X184" s="82"/>
      <c r="Y184" s="87"/>
      <c r="Z184" s="9"/>
      <c r="AA184" s="86"/>
      <c r="AB184" s="82"/>
      <c r="AC184" s="82"/>
      <c r="AD184" s="87"/>
      <c r="AE184" s="9"/>
      <c r="AF184" s="108"/>
      <c r="AG184" s="18" t="str">
        <f>IF(ISERROR(VLOOKUP($F184,'Speciale dagen&amp;Activiteiten'!$A$3:$A$100,1,FALSE))=TRUE,"",VLOOKUP($F184,'Speciale dagen&amp;Activiteiten'!$A$3:$B$100,2,FALSE))</f>
        <v/>
      </c>
      <c r="AH184" s="14" t="str">
        <f>IF(ISERROR(VLOOKUP(CONCATENATE(DAY($F184),"-",MONTH($F184)),Verjaardagen!$C$2:$C$101,1,FALSE))=TRUE,"",VLOOKUP(CONCATENATE(DAY($F184),"-",MONTH($F184)),Verjaardagen!$C$2:$E$101,3,FALSE))</f>
        <v/>
      </c>
      <c r="AI184" s="15" t="str">
        <f>IF(ISERROR(VLOOKUP(F184,'School(vakanties)&amp;Activiteiten'!A$4:A$102,1,FALSE)=TRUE),IF(ISERROR(VLOOKUP(F184,'School(vakanties)&amp;Activiteiten'!B$4:B$102,1,FALSE)=TRUE),IF(AJ184&gt;0,AI183,""),VLOOKUP(F184,'School(vakanties)&amp;Activiteiten'!B$4:C$102,2,FALSE)),VLOOKUP(F184,'School(vakanties)&amp;Activiteiten'!A$4:C$102,3,FALSE))</f>
        <v>Zomervakantie (voorbeeld)</v>
      </c>
      <c r="AJ184" s="16">
        <f>IF(ISERROR(VLOOKUP(F184,'School(vakanties)&amp;Activiteiten'!A$4:A$102,1,FALSE)=TRUE),IF(AND(AJ183&gt;0,AJ183&lt;999),AJ183-1,0),VLOOKUP(F184,'School(vakanties)&amp;Activiteiten'!A$4:D$102,4,FALSE))</f>
        <v>34</v>
      </c>
    </row>
    <row r="185" spans="1:36" x14ac:dyDescent="0.25">
      <c r="A185" s="180" t="str">
        <f t="shared" si="6"/>
        <v>Zomervakantie (voorbeeld)</v>
      </c>
      <c r="B185" s="110">
        <f t="shared" si="7"/>
        <v>31</v>
      </c>
      <c r="C185" s="179" t="str">
        <f>IF(F185="--","--",IF(ISEVEN(B185)=TRUE,SUBSTITUTE(LEFT(VLOOKUP(E185,'Basisgegevens+Uitleg'!$B$19:$D$25,3,),1),0,"--"),SUBSTITUTE(LEFT(VLOOKUP(E185,'Basisgegevens+Uitleg'!$B$19:$C$25,2,),1),0,"--")))</f>
        <v>V</v>
      </c>
      <c r="D185" s="179" t="str">
        <f>IF(F185="--","--",TRIM(IF(ISERROR(SEARCH("V",IF(IF('Basisgegevens+Uitleg'!$C$5="Ja",LEN(G185&amp;H185&amp;I185&amp;J185),0)+IF('Basisgegevens+Uitleg'!$C$6="Ja",LEN(L185&amp;M185&amp;N185&amp;O185),0)+IF('Basisgegevens+Uitleg'!$C$7="Ja",LEN(Q185&amp;R185&amp;S185&amp;T185),0)+IF('Basisgegevens+Uitleg'!$C$8="Ja",LEN(V185&amp;W185&amp;X185&amp;Y185),0)+IF('Basisgegevens+Uitleg'!$C$9="Ja",LEN(AA185&amp;AB185&amp;AC185&amp;AD185),0)&lt;(4+IF('Basisgegevens+Uitleg'!$C$6="Ja",4,0)+IF('Basisgegevens+Uitleg'!$C$7="Ja",4,0)+IF('Basisgegevens+Uitleg'!$C$8="Ja",4,0)+IF('Basisgegevens+Uitleg'!$C$9="Ja",4,0)),C185,"Niet")&amp;(G185&amp;H185&amp;I185&amp;J185&amp;IF('Basisgegevens+Uitleg'!$C$6="Ja",L185&amp;M185&amp;N185&amp;O185,"")&amp;IF('Basisgegevens+Uitleg'!$C$7="Ja",Q185&amp;R185&amp;S185&amp;T185,"")&amp;IF('Basisgegevens+Uitleg'!$C$8="Ja",V185&amp;W185&amp;X185&amp;Y185,"")&amp;IF('Basisgegevens+Uitleg'!$C$9="Ja",AA185&amp;AB185&amp;AC185&amp;AD185,"")),1))=TRUE,"","V ")&amp;IF(ISERROR(SEARCH("M",IF(IF('Basisgegevens+Uitleg'!$C$5="Ja",LEN(G185&amp;H185&amp;I185&amp;J185),0)+IF('Basisgegevens+Uitleg'!$C$6="Ja",LEN(L185&amp;M185&amp;N185&amp;O185),0)+IF('Basisgegevens+Uitleg'!$C$7="Ja",LEN(Q185&amp;R185&amp;S185&amp;T185),0)+IF('Basisgegevens+Uitleg'!$C$8="Ja",LEN(V185&amp;W185&amp;X185&amp;Y185),0)+IF('Basisgegevens+Uitleg'!$C$9="Ja",LEN(AA185&amp;AB185&amp;AC185&amp;AD185),0)&lt;(4+IF('Basisgegevens+Uitleg'!$C$6="Ja",4,0)+IF('Basisgegevens+Uitleg'!$C$7="Ja",4,0)+IF('Basisgegevens+Uitleg'!$C$8="Ja",4,0)+IF('Basisgegevens+Uitleg'!$C$9="Ja",4,0)),C185,"Niet")&amp;(G185&amp;H185&amp;I185&amp;J185&amp;IF('Basisgegevens+Uitleg'!$C$6="Ja",L185&amp;M185&amp;N185&amp;O185,"")&amp;IF('Basisgegevens+Uitleg'!$C$7="Ja",Q185&amp;R185&amp;S185&amp;T185,"")&amp;IF('Basisgegevens+Uitleg'!$C$8="Ja",V185&amp;W185&amp;X185&amp;Y185,"")&amp;IF('Basisgegevens+Uitleg'!$C$9="Ja",AA185&amp;AB185&amp;AC185&amp;AD185,"")),1))=TRUE,"","M ")&amp;IF(ISERROR(SEARCH("A",IF(IF('Basisgegevens+Uitleg'!$C$5="Ja",LEN(G185&amp;H185&amp;I185&amp;J185),0)+IF('Basisgegevens+Uitleg'!$C$6="Ja",LEN(L185&amp;M185&amp;N185&amp;O185),0)+IF('Basisgegevens+Uitleg'!$C$7="Ja",LEN(Q185&amp;R185&amp;S185&amp;T185),0)+IF('Basisgegevens+Uitleg'!$C$8="Ja",LEN(V185&amp;W185&amp;X185&amp;Y185),0)+IF('Basisgegevens+Uitleg'!$C$9="Ja",LEN(AA185&amp;AB185&amp;AC185&amp;AD185),0)&lt;(4+IF('Basisgegevens+Uitleg'!$C$6="Ja",4,0)+IF('Basisgegevens+Uitleg'!$C$7="Ja",4,0)+IF('Basisgegevens+Uitleg'!$C$8="Ja",4,0)+IF('Basisgegevens+Uitleg'!$C$9="Ja",4,0)),C185,"Niet")&amp;(G185&amp;H185&amp;I185&amp;J185&amp;IF('Basisgegevens+Uitleg'!$C$6="Ja",L185&amp;M185&amp;N185&amp;O185,"")&amp;IF('Basisgegevens+Uitleg'!$C$7="Ja",Q185&amp;R185&amp;S185&amp;T185,"")&amp;IF('Basisgegevens+Uitleg'!$C$8="Ja",V185&amp;W185&amp;X185&amp;Y185,"")&amp;IF('Basisgegevens+Uitleg'!$C$9="Ja",AA185&amp;AB185&amp;AC185&amp;AD185,"")),1))=TRUE,"","A")))</f>
        <v>V</v>
      </c>
      <c r="E185" s="110" t="str">
        <f t="shared" si="8"/>
        <v>Maandag</v>
      </c>
      <c r="F185" s="138">
        <f>IF(ROW(E185)-5&lt;='Basisgegevens+Uitleg'!$C$2,F184+1,"--")</f>
        <v>45502</v>
      </c>
      <c r="G185" s="86"/>
      <c r="H185" s="82"/>
      <c r="I185" s="82"/>
      <c r="J185" s="87"/>
      <c r="K185" s="9"/>
      <c r="L185" s="86"/>
      <c r="M185" s="82"/>
      <c r="N185" s="82"/>
      <c r="O185" s="87"/>
      <c r="P185" s="9"/>
      <c r="Q185" s="86"/>
      <c r="R185" s="82"/>
      <c r="S185" s="82"/>
      <c r="T185" s="87"/>
      <c r="U185" s="9"/>
      <c r="V185" s="86"/>
      <c r="W185" s="82"/>
      <c r="X185" s="82"/>
      <c r="Y185" s="87"/>
      <c r="Z185" s="9"/>
      <c r="AA185" s="86"/>
      <c r="AB185" s="82"/>
      <c r="AC185" s="82"/>
      <c r="AD185" s="87"/>
      <c r="AE185" s="9"/>
      <c r="AF185" s="108"/>
      <c r="AG185" s="18" t="str">
        <f>IF(ISERROR(VLOOKUP($F185,'Speciale dagen&amp;Activiteiten'!$A$3:$A$100,1,FALSE))=TRUE,"",VLOOKUP($F185,'Speciale dagen&amp;Activiteiten'!$A$3:$B$100,2,FALSE))</f>
        <v/>
      </c>
      <c r="AH185" s="14" t="str">
        <f>IF(ISERROR(VLOOKUP(CONCATENATE(DAY($F185),"-",MONTH($F185)),Verjaardagen!$C$2:$C$101,1,FALSE))=TRUE,"",VLOOKUP(CONCATENATE(DAY($F185),"-",MONTH($F185)),Verjaardagen!$C$2:$E$101,3,FALSE))</f>
        <v/>
      </c>
      <c r="AI185" s="15" t="str">
        <f>IF(ISERROR(VLOOKUP(F185,'School(vakanties)&amp;Activiteiten'!A$4:A$102,1,FALSE)=TRUE),IF(ISERROR(VLOOKUP(F185,'School(vakanties)&amp;Activiteiten'!B$4:B$102,1,FALSE)=TRUE),IF(AJ185&gt;0,AI184,""),VLOOKUP(F185,'School(vakanties)&amp;Activiteiten'!B$4:C$102,2,FALSE)),VLOOKUP(F185,'School(vakanties)&amp;Activiteiten'!A$4:C$102,3,FALSE))</f>
        <v>Zomervakantie (voorbeeld)</v>
      </c>
      <c r="AJ185" s="16">
        <f>IF(ISERROR(VLOOKUP(F185,'School(vakanties)&amp;Activiteiten'!A$4:A$102,1,FALSE)=TRUE),IF(AND(AJ184&gt;0,AJ184&lt;999),AJ184-1,0),VLOOKUP(F185,'School(vakanties)&amp;Activiteiten'!A$4:D$102,4,FALSE))</f>
        <v>33</v>
      </c>
    </row>
    <row r="186" spans="1:36" x14ac:dyDescent="0.25">
      <c r="A186" s="180" t="str">
        <f t="shared" si="6"/>
        <v>Zomervakantie (voorbeeld)</v>
      </c>
      <c r="B186" s="110" t="str">
        <f t="shared" si="7"/>
        <v>--</v>
      </c>
      <c r="C186" s="179" t="str">
        <f>IF(F186="--","--",IF(ISEVEN(B186)=TRUE,SUBSTITUTE(LEFT(VLOOKUP(E186,'Basisgegevens+Uitleg'!$B$19:$D$25,3,),1),0,"--"),SUBSTITUTE(LEFT(VLOOKUP(E186,'Basisgegevens+Uitleg'!$B$19:$C$25,2,),1),0,"--")))</f>
        <v>--</v>
      </c>
      <c r="D186" s="179" t="str">
        <f>IF(F186="--","--",TRIM(IF(ISERROR(SEARCH("V",IF(IF('Basisgegevens+Uitleg'!$C$5="Ja",LEN(G186&amp;H186&amp;I186&amp;J186),0)+IF('Basisgegevens+Uitleg'!$C$6="Ja",LEN(L186&amp;M186&amp;N186&amp;O186),0)+IF('Basisgegevens+Uitleg'!$C$7="Ja",LEN(Q186&amp;R186&amp;S186&amp;T186),0)+IF('Basisgegevens+Uitleg'!$C$8="Ja",LEN(V186&amp;W186&amp;X186&amp;Y186),0)+IF('Basisgegevens+Uitleg'!$C$9="Ja",LEN(AA186&amp;AB186&amp;AC186&amp;AD186),0)&lt;(4+IF('Basisgegevens+Uitleg'!$C$6="Ja",4,0)+IF('Basisgegevens+Uitleg'!$C$7="Ja",4,0)+IF('Basisgegevens+Uitleg'!$C$8="Ja",4,0)+IF('Basisgegevens+Uitleg'!$C$9="Ja",4,0)),C186,"Niet")&amp;(G186&amp;H186&amp;I186&amp;J186&amp;IF('Basisgegevens+Uitleg'!$C$6="Ja",L186&amp;M186&amp;N186&amp;O186,"")&amp;IF('Basisgegevens+Uitleg'!$C$7="Ja",Q186&amp;R186&amp;S186&amp;T186,"")&amp;IF('Basisgegevens+Uitleg'!$C$8="Ja",V186&amp;W186&amp;X186&amp;Y186,"")&amp;IF('Basisgegevens+Uitleg'!$C$9="Ja",AA186&amp;AB186&amp;AC186&amp;AD186,"")),1))=TRUE,"","V ")&amp;IF(ISERROR(SEARCH("M",IF(IF('Basisgegevens+Uitleg'!$C$5="Ja",LEN(G186&amp;H186&amp;I186&amp;J186),0)+IF('Basisgegevens+Uitleg'!$C$6="Ja",LEN(L186&amp;M186&amp;N186&amp;O186),0)+IF('Basisgegevens+Uitleg'!$C$7="Ja",LEN(Q186&amp;R186&amp;S186&amp;T186),0)+IF('Basisgegevens+Uitleg'!$C$8="Ja",LEN(V186&amp;W186&amp;X186&amp;Y186),0)+IF('Basisgegevens+Uitleg'!$C$9="Ja",LEN(AA186&amp;AB186&amp;AC186&amp;AD186),0)&lt;(4+IF('Basisgegevens+Uitleg'!$C$6="Ja",4,0)+IF('Basisgegevens+Uitleg'!$C$7="Ja",4,0)+IF('Basisgegevens+Uitleg'!$C$8="Ja",4,0)+IF('Basisgegevens+Uitleg'!$C$9="Ja",4,0)),C186,"Niet")&amp;(G186&amp;H186&amp;I186&amp;J186&amp;IF('Basisgegevens+Uitleg'!$C$6="Ja",L186&amp;M186&amp;N186&amp;O186,"")&amp;IF('Basisgegevens+Uitleg'!$C$7="Ja",Q186&amp;R186&amp;S186&amp;T186,"")&amp;IF('Basisgegevens+Uitleg'!$C$8="Ja",V186&amp;W186&amp;X186&amp;Y186,"")&amp;IF('Basisgegevens+Uitleg'!$C$9="Ja",AA186&amp;AB186&amp;AC186&amp;AD186,"")),1))=TRUE,"","M ")&amp;IF(ISERROR(SEARCH("A",IF(IF('Basisgegevens+Uitleg'!$C$5="Ja",LEN(G186&amp;H186&amp;I186&amp;J186),0)+IF('Basisgegevens+Uitleg'!$C$6="Ja",LEN(L186&amp;M186&amp;N186&amp;O186),0)+IF('Basisgegevens+Uitleg'!$C$7="Ja",LEN(Q186&amp;R186&amp;S186&amp;T186),0)+IF('Basisgegevens+Uitleg'!$C$8="Ja",LEN(V186&amp;W186&amp;X186&amp;Y186),0)+IF('Basisgegevens+Uitleg'!$C$9="Ja",LEN(AA186&amp;AB186&amp;AC186&amp;AD186),0)&lt;(4+IF('Basisgegevens+Uitleg'!$C$6="Ja",4,0)+IF('Basisgegevens+Uitleg'!$C$7="Ja",4,0)+IF('Basisgegevens+Uitleg'!$C$8="Ja",4,0)+IF('Basisgegevens+Uitleg'!$C$9="Ja",4,0)),C186,"Niet")&amp;(G186&amp;H186&amp;I186&amp;J186&amp;IF('Basisgegevens+Uitleg'!$C$6="Ja",L186&amp;M186&amp;N186&amp;O186,"")&amp;IF('Basisgegevens+Uitleg'!$C$7="Ja",Q186&amp;R186&amp;S186&amp;T186,"")&amp;IF('Basisgegevens+Uitleg'!$C$8="Ja",V186&amp;W186&amp;X186&amp;Y186,"")&amp;IF('Basisgegevens+Uitleg'!$C$9="Ja",AA186&amp;AB186&amp;AC186&amp;AD186,"")),1))=TRUE,"","A")))</f>
        <v>--</v>
      </c>
      <c r="E186" s="110" t="str">
        <f t="shared" si="8"/>
        <v>--</v>
      </c>
      <c r="F186" s="138" t="str">
        <f>IF(ROW(E186)-5&lt;='Basisgegevens+Uitleg'!$C$2,F185+1,"--")</f>
        <v>--</v>
      </c>
      <c r="G186" s="86"/>
      <c r="H186" s="82"/>
      <c r="I186" s="82"/>
      <c r="J186" s="87"/>
      <c r="K186" s="9"/>
      <c r="L186" s="86"/>
      <c r="M186" s="82"/>
      <c r="N186" s="82"/>
      <c r="O186" s="87"/>
      <c r="P186" s="9"/>
      <c r="Q186" s="86"/>
      <c r="R186" s="82"/>
      <c r="S186" s="82"/>
      <c r="T186" s="87"/>
      <c r="U186" s="9"/>
      <c r="V186" s="86"/>
      <c r="W186" s="82"/>
      <c r="X186" s="82"/>
      <c r="Y186" s="87"/>
      <c r="Z186" s="9"/>
      <c r="AA186" s="86"/>
      <c r="AB186" s="82"/>
      <c r="AC186" s="82"/>
      <c r="AD186" s="87"/>
      <c r="AE186" s="9"/>
      <c r="AF186" s="108"/>
      <c r="AG186" s="18" t="str">
        <f>IF(ISERROR(VLOOKUP($F186,'Speciale dagen&amp;Activiteiten'!$A$3:$A$100,1,FALSE))=TRUE,"",VLOOKUP($F186,'Speciale dagen&amp;Activiteiten'!$A$3:$B$100,2,FALSE))</f>
        <v/>
      </c>
      <c r="AH186" s="14" t="str">
        <f>IF(ISERROR(VLOOKUP(CONCATENATE(DAY($F186),"-",MONTH($F186)),Verjaardagen!$C$2:$C$101,1,FALSE))=TRUE,"",VLOOKUP(CONCATENATE(DAY($F186),"-",MONTH($F186)),Verjaardagen!$C$2:$E$101,3,FALSE))</f>
        <v/>
      </c>
      <c r="AI186" s="15" t="str">
        <f>IF(ISERROR(VLOOKUP(F186,'School(vakanties)&amp;Activiteiten'!A$4:A$102,1,FALSE)=TRUE),IF(ISERROR(VLOOKUP(F186,'School(vakanties)&amp;Activiteiten'!B$4:B$102,1,FALSE)=TRUE),IF(AJ186&gt;0,AI185,""),VLOOKUP(F186,'School(vakanties)&amp;Activiteiten'!B$4:C$102,2,FALSE)),VLOOKUP(F186,'School(vakanties)&amp;Activiteiten'!A$4:C$102,3,FALSE))</f>
        <v>Zomervakantie (voorbeeld)</v>
      </c>
      <c r="AJ186" s="16">
        <f>IF(ISERROR(VLOOKUP(F186,'School(vakanties)&amp;Activiteiten'!A$4:A$102,1,FALSE)=TRUE),IF(AND(AJ185&gt;0,AJ185&lt;999),AJ185-1,0),VLOOKUP(F186,'School(vakanties)&amp;Activiteiten'!A$4:D$102,4,FALSE))</f>
        <v>32</v>
      </c>
    </row>
    <row r="187" spans="1:36" x14ac:dyDescent="0.25">
      <c r="A187" s="180" t="str">
        <f t="shared" si="6"/>
        <v>Zomervakantie (voorbeeld)</v>
      </c>
      <c r="B187" s="110" t="str">
        <f t="shared" si="7"/>
        <v>--</v>
      </c>
      <c r="C187" s="179" t="str">
        <f>IF(F187="--","--",IF(ISEVEN(B187)=TRUE,SUBSTITUTE(LEFT(VLOOKUP(E187,'Basisgegevens+Uitleg'!$B$19:$D$25,3,),1),0,"--"),SUBSTITUTE(LEFT(VLOOKUP(E187,'Basisgegevens+Uitleg'!$B$19:$C$25,2,),1),0,"--")))</f>
        <v>--</v>
      </c>
      <c r="D187" s="179" t="str">
        <f>IF(F187="--","--",TRIM(IF(ISERROR(SEARCH("V",IF(IF('Basisgegevens+Uitleg'!$C$5="Ja",LEN(G187&amp;H187&amp;I187&amp;J187),0)+IF('Basisgegevens+Uitleg'!$C$6="Ja",LEN(L187&amp;M187&amp;N187&amp;O187),0)+IF('Basisgegevens+Uitleg'!$C$7="Ja",LEN(Q187&amp;R187&amp;S187&amp;T187),0)+IF('Basisgegevens+Uitleg'!$C$8="Ja",LEN(V187&amp;W187&amp;X187&amp;Y187),0)+IF('Basisgegevens+Uitleg'!$C$9="Ja",LEN(AA187&amp;AB187&amp;AC187&amp;AD187),0)&lt;(4+IF('Basisgegevens+Uitleg'!$C$6="Ja",4,0)+IF('Basisgegevens+Uitleg'!$C$7="Ja",4,0)+IF('Basisgegevens+Uitleg'!$C$8="Ja",4,0)+IF('Basisgegevens+Uitleg'!$C$9="Ja",4,0)),C187,"Niet")&amp;(G187&amp;H187&amp;I187&amp;J187&amp;IF('Basisgegevens+Uitleg'!$C$6="Ja",L187&amp;M187&amp;N187&amp;O187,"")&amp;IF('Basisgegevens+Uitleg'!$C$7="Ja",Q187&amp;R187&amp;S187&amp;T187,"")&amp;IF('Basisgegevens+Uitleg'!$C$8="Ja",V187&amp;W187&amp;X187&amp;Y187,"")&amp;IF('Basisgegevens+Uitleg'!$C$9="Ja",AA187&amp;AB187&amp;AC187&amp;AD187,"")),1))=TRUE,"","V ")&amp;IF(ISERROR(SEARCH("M",IF(IF('Basisgegevens+Uitleg'!$C$5="Ja",LEN(G187&amp;H187&amp;I187&amp;J187),0)+IF('Basisgegevens+Uitleg'!$C$6="Ja",LEN(L187&amp;M187&amp;N187&amp;O187),0)+IF('Basisgegevens+Uitleg'!$C$7="Ja",LEN(Q187&amp;R187&amp;S187&amp;T187),0)+IF('Basisgegevens+Uitleg'!$C$8="Ja",LEN(V187&amp;W187&amp;X187&amp;Y187),0)+IF('Basisgegevens+Uitleg'!$C$9="Ja",LEN(AA187&amp;AB187&amp;AC187&amp;AD187),0)&lt;(4+IF('Basisgegevens+Uitleg'!$C$6="Ja",4,0)+IF('Basisgegevens+Uitleg'!$C$7="Ja",4,0)+IF('Basisgegevens+Uitleg'!$C$8="Ja",4,0)+IF('Basisgegevens+Uitleg'!$C$9="Ja",4,0)),C187,"Niet")&amp;(G187&amp;H187&amp;I187&amp;J187&amp;IF('Basisgegevens+Uitleg'!$C$6="Ja",L187&amp;M187&amp;N187&amp;O187,"")&amp;IF('Basisgegevens+Uitleg'!$C$7="Ja",Q187&amp;R187&amp;S187&amp;T187,"")&amp;IF('Basisgegevens+Uitleg'!$C$8="Ja",V187&amp;W187&amp;X187&amp;Y187,"")&amp;IF('Basisgegevens+Uitleg'!$C$9="Ja",AA187&amp;AB187&amp;AC187&amp;AD187,"")),1))=TRUE,"","M ")&amp;IF(ISERROR(SEARCH("A",IF(IF('Basisgegevens+Uitleg'!$C$5="Ja",LEN(G187&amp;H187&amp;I187&amp;J187),0)+IF('Basisgegevens+Uitleg'!$C$6="Ja",LEN(L187&amp;M187&amp;N187&amp;O187),0)+IF('Basisgegevens+Uitleg'!$C$7="Ja",LEN(Q187&amp;R187&amp;S187&amp;T187),0)+IF('Basisgegevens+Uitleg'!$C$8="Ja",LEN(V187&amp;W187&amp;X187&amp;Y187),0)+IF('Basisgegevens+Uitleg'!$C$9="Ja",LEN(AA187&amp;AB187&amp;AC187&amp;AD187),0)&lt;(4+IF('Basisgegevens+Uitleg'!$C$6="Ja",4,0)+IF('Basisgegevens+Uitleg'!$C$7="Ja",4,0)+IF('Basisgegevens+Uitleg'!$C$8="Ja",4,0)+IF('Basisgegevens+Uitleg'!$C$9="Ja",4,0)),C187,"Niet")&amp;(G187&amp;H187&amp;I187&amp;J187&amp;IF('Basisgegevens+Uitleg'!$C$6="Ja",L187&amp;M187&amp;N187&amp;O187,"")&amp;IF('Basisgegevens+Uitleg'!$C$7="Ja",Q187&amp;R187&amp;S187&amp;T187,"")&amp;IF('Basisgegevens+Uitleg'!$C$8="Ja",V187&amp;W187&amp;X187&amp;Y187,"")&amp;IF('Basisgegevens+Uitleg'!$C$9="Ja",AA187&amp;AB187&amp;AC187&amp;AD187,"")),1))=TRUE,"","A")))</f>
        <v>--</v>
      </c>
      <c r="E187" s="110" t="str">
        <f t="shared" si="8"/>
        <v>--</v>
      </c>
      <c r="F187" s="138" t="str">
        <f>IF(ROW(E187)-5&lt;='Basisgegevens+Uitleg'!$C$2,F186+1,"--")</f>
        <v>--</v>
      </c>
      <c r="G187" s="86"/>
      <c r="H187" s="82"/>
      <c r="I187" s="82"/>
      <c r="J187" s="87"/>
      <c r="K187" s="9"/>
      <c r="L187" s="86"/>
      <c r="M187" s="82"/>
      <c r="N187" s="82"/>
      <c r="O187" s="87"/>
      <c r="P187" s="9"/>
      <c r="Q187" s="86"/>
      <c r="R187" s="82"/>
      <c r="S187" s="82"/>
      <c r="T187" s="87"/>
      <c r="U187" s="9"/>
      <c r="V187" s="86"/>
      <c r="W187" s="82"/>
      <c r="X187" s="82"/>
      <c r="Y187" s="87"/>
      <c r="Z187" s="9"/>
      <c r="AA187" s="86"/>
      <c r="AB187" s="82"/>
      <c r="AC187" s="82"/>
      <c r="AD187" s="87"/>
      <c r="AE187" s="9"/>
      <c r="AF187" s="108"/>
      <c r="AG187" s="18" t="str">
        <f>IF(ISERROR(VLOOKUP($F187,'Speciale dagen&amp;Activiteiten'!$A$3:$A$100,1,FALSE))=TRUE,"",VLOOKUP($F187,'Speciale dagen&amp;Activiteiten'!$A$3:$B$100,2,FALSE))</f>
        <v/>
      </c>
      <c r="AH187" s="14" t="str">
        <f>IF(ISERROR(VLOOKUP(CONCATENATE(DAY($F187),"-",MONTH($F187)),Verjaardagen!$C$2:$C$101,1,FALSE))=TRUE,"",VLOOKUP(CONCATENATE(DAY($F187),"-",MONTH($F187)),Verjaardagen!$C$2:$E$101,3,FALSE))</f>
        <v/>
      </c>
      <c r="AI187" s="15" t="str">
        <f>IF(ISERROR(VLOOKUP(F187,'School(vakanties)&amp;Activiteiten'!A$4:A$102,1,FALSE)=TRUE),IF(ISERROR(VLOOKUP(F187,'School(vakanties)&amp;Activiteiten'!B$4:B$102,1,FALSE)=TRUE),IF(AJ187&gt;0,AI186,""),VLOOKUP(F187,'School(vakanties)&amp;Activiteiten'!B$4:C$102,2,FALSE)),VLOOKUP(F187,'School(vakanties)&amp;Activiteiten'!A$4:C$102,3,FALSE))</f>
        <v>Zomervakantie (voorbeeld)</v>
      </c>
      <c r="AJ187" s="16">
        <f>IF(ISERROR(VLOOKUP(F187,'School(vakanties)&amp;Activiteiten'!A$4:A$102,1,FALSE)=TRUE),IF(AND(AJ186&gt;0,AJ186&lt;999),AJ186-1,0),VLOOKUP(F187,'School(vakanties)&amp;Activiteiten'!A$4:D$102,4,FALSE))</f>
        <v>31</v>
      </c>
    </row>
    <row r="188" spans="1:36" x14ac:dyDescent="0.25">
      <c r="A188" s="180" t="str">
        <f t="shared" si="6"/>
        <v>Zomervakantie (voorbeeld)</v>
      </c>
      <c r="B188" s="110" t="str">
        <f t="shared" si="7"/>
        <v>--</v>
      </c>
      <c r="C188" s="179" t="str">
        <f>IF(F188="--","--",IF(ISEVEN(B188)=TRUE,SUBSTITUTE(LEFT(VLOOKUP(E188,'Basisgegevens+Uitleg'!$B$19:$D$25,3,),1),0,"--"),SUBSTITUTE(LEFT(VLOOKUP(E188,'Basisgegevens+Uitleg'!$B$19:$C$25,2,),1),0,"--")))</f>
        <v>--</v>
      </c>
      <c r="D188" s="179" t="str">
        <f>IF(F188="--","--",TRIM(IF(ISERROR(SEARCH("V",IF(IF('Basisgegevens+Uitleg'!$C$5="Ja",LEN(G188&amp;H188&amp;I188&amp;J188),0)+IF('Basisgegevens+Uitleg'!$C$6="Ja",LEN(L188&amp;M188&amp;N188&amp;O188),0)+IF('Basisgegevens+Uitleg'!$C$7="Ja",LEN(Q188&amp;R188&amp;S188&amp;T188),0)+IF('Basisgegevens+Uitleg'!$C$8="Ja",LEN(V188&amp;W188&amp;X188&amp;Y188),0)+IF('Basisgegevens+Uitleg'!$C$9="Ja",LEN(AA188&amp;AB188&amp;AC188&amp;AD188),0)&lt;(4+IF('Basisgegevens+Uitleg'!$C$6="Ja",4,0)+IF('Basisgegevens+Uitleg'!$C$7="Ja",4,0)+IF('Basisgegevens+Uitleg'!$C$8="Ja",4,0)+IF('Basisgegevens+Uitleg'!$C$9="Ja",4,0)),C188,"Niet")&amp;(G188&amp;H188&amp;I188&amp;J188&amp;IF('Basisgegevens+Uitleg'!$C$6="Ja",L188&amp;M188&amp;N188&amp;O188,"")&amp;IF('Basisgegevens+Uitleg'!$C$7="Ja",Q188&amp;R188&amp;S188&amp;T188,"")&amp;IF('Basisgegevens+Uitleg'!$C$8="Ja",V188&amp;W188&amp;X188&amp;Y188,"")&amp;IF('Basisgegevens+Uitleg'!$C$9="Ja",AA188&amp;AB188&amp;AC188&amp;AD188,"")),1))=TRUE,"","V ")&amp;IF(ISERROR(SEARCH("M",IF(IF('Basisgegevens+Uitleg'!$C$5="Ja",LEN(G188&amp;H188&amp;I188&amp;J188),0)+IF('Basisgegevens+Uitleg'!$C$6="Ja",LEN(L188&amp;M188&amp;N188&amp;O188),0)+IF('Basisgegevens+Uitleg'!$C$7="Ja",LEN(Q188&amp;R188&amp;S188&amp;T188),0)+IF('Basisgegevens+Uitleg'!$C$8="Ja",LEN(V188&amp;W188&amp;X188&amp;Y188),0)+IF('Basisgegevens+Uitleg'!$C$9="Ja",LEN(AA188&amp;AB188&amp;AC188&amp;AD188),0)&lt;(4+IF('Basisgegevens+Uitleg'!$C$6="Ja",4,0)+IF('Basisgegevens+Uitleg'!$C$7="Ja",4,0)+IF('Basisgegevens+Uitleg'!$C$8="Ja",4,0)+IF('Basisgegevens+Uitleg'!$C$9="Ja",4,0)),C188,"Niet")&amp;(G188&amp;H188&amp;I188&amp;J188&amp;IF('Basisgegevens+Uitleg'!$C$6="Ja",L188&amp;M188&amp;N188&amp;O188,"")&amp;IF('Basisgegevens+Uitleg'!$C$7="Ja",Q188&amp;R188&amp;S188&amp;T188,"")&amp;IF('Basisgegevens+Uitleg'!$C$8="Ja",V188&amp;W188&amp;X188&amp;Y188,"")&amp;IF('Basisgegevens+Uitleg'!$C$9="Ja",AA188&amp;AB188&amp;AC188&amp;AD188,"")),1))=TRUE,"","M ")&amp;IF(ISERROR(SEARCH("A",IF(IF('Basisgegevens+Uitleg'!$C$5="Ja",LEN(G188&amp;H188&amp;I188&amp;J188),0)+IF('Basisgegevens+Uitleg'!$C$6="Ja",LEN(L188&amp;M188&amp;N188&amp;O188),0)+IF('Basisgegevens+Uitleg'!$C$7="Ja",LEN(Q188&amp;R188&amp;S188&amp;T188),0)+IF('Basisgegevens+Uitleg'!$C$8="Ja",LEN(V188&amp;W188&amp;X188&amp;Y188),0)+IF('Basisgegevens+Uitleg'!$C$9="Ja",LEN(AA188&amp;AB188&amp;AC188&amp;AD188),0)&lt;(4+IF('Basisgegevens+Uitleg'!$C$6="Ja",4,0)+IF('Basisgegevens+Uitleg'!$C$7="Ja",4,0)+IF('Basisgegevens+Uitleg'!$C$8="Ja",4,0)+IF('Basisgegevens+Uitleg'!$C$9="Ja",4,0)),C188,"Niet")&amp;(G188&amp;H188&amp;I188&amp;J188&amp;IF('Basisgegevens+Uitleg'!$C$6="Ja",L188&amp;M188&amp;N188&amp;O188,"")&amp;IF('Basisgegevens+Uitleg'!$C$7="Ja",Q188&amp;R188&amp;S188&amp;T188,"")&amp;IF('Basisgegevens+Uitleg'!$C$8="Ja",V188&amp;W188&amp;X188&amp;Y188,"")&amp;IF('Basisgegevens+Uitleg'!$C$9="Ja",AA188&amp;AB188&amp;AC188&amp;AD188,"")),1))=TRUE,"","A")))</f>
        <v>--</v>
      </c>
      <c r="E188" s="110" t="str">
        <f t="shared" si="8"/>
        <v>--</v>
      </c>
      <c r="F188" s="138" t="str">
        <f>IF(ROW(E188)-5&lt;='Basisgegevens+Uitleg'!$C$2,F187+1,"--")</f>
        <v>--</v>
      </c>
      <c r="G188" s="86"/>
      <c r="H188" s="82"/>
      <c r="I188" s="82"/>
      <c r="J188" s="87"/>
      <c r="K188" s="9"/>
      <c r="L188" s="86"/>
      <c r="M188" s="82"/>
      <c r="N188" s="82"/>
      <c r="O188" s="87"/>
      <c r="P188" s="9"/>
      <c r="Q188" s="86"/>
      <c r="R188" s="82"/>
      <c r="S188" s="82"/>
      <c r="T188" s="87"/>
      <c r="U188" s="9"/>
      <c r="V188" s="86"/>
      <c r="W188" s="82"/>
      <c r="X188" s="82"/>
      <c r="Y188" s="87"/>
      <c r="Z188" s="9"/>
      <c r="AA188" s="86"/>
      <c r="AB188" s="82"/>
      <c r="AC188" s="82"/>
      <c r="AD188" s="87"/>
      <c r="AE188" s="9"/>
      <c r="AF188" s="108"/>
      <c r="AG188" s="18" t="str">
        <f>IF(ISERROR(VLOOKUP($F188,'Speciale dagen&amp;Activiteiten'!$A$3:$A$100,1,FALSE))=TRUE,"",VLOOKUP($F188,'Speciale dagen&amp;Activiteiten'!$A$3:$B$100,2,FALSE))</f>
        <v/>
      </c>
      <c r="AH188" s="14" t="str">
        <f>IF(ISERROR(VLOOKUP(CONCATENATE(DAY($F188),"-",MONTH($F188)),Verjaardagen!$C$2:$C$101,1,FALSE))=TRUE,"",VLOOKUP(CONCATENATE(DAY($F188),"-",MONTH($F188)),Verjaardagen!$C$2:$E$101,3,FALSE))</f>
        <v/>
      </c>
      <c r="AI188" s="15" t="str">
        <f>IF(ISERROR(VLOOKUP(F188,'School(vakanties)&amp;Activiteiten'!A$4:A$102,1,FALSE)=TRUE),IF(ISERROR(VLOOKUP(F188,'School(vakanties)&amp;Activiteiten'!B$4:B$102,1,FALSE)=TRUE),IF(AJ188&gt;0,AI187,""),VLOOKUP(F188,'School(vakanties)&amp;Activiteiten'!B$4:C$102,2,FALSE)),VLOOKUP(F188,'School(vakanties)&amp;Activiteiten'!A$4:C$102,3,FALSE))</f>
        <v>Zomervakantie (voorbeeld)</v>
      </c>
      <c r="AJ188" s="16">
        <f>IF(ISERROR(VLOOKUP(F188,'School(vakanties)&amp;Activiteiten'!A$4:A$102,1,FALSE)=TRUE),IF(AND(AJ187&gt;0,AJ187&lt;999),AJ187-1,0),VLOOKUP(F188,'School(vakanties)&amp;Activiteiten'!A$4:D$102,4,FALSE))</f>
        <v>30</v>
      </c>
    </row>
    <row r="189" spans="1:36" x14ac:dyDescent="0.25">
      <c r="A189" s="180" t="str">
        <f t="shared" si="6"/>
        <v>Zomervakantie (voorbeeld)</v>
      </c>
      <c r="B189" s="110" t="str">
        <f t="shared" si="7"/>
        <v>--</v>
      </c>
      <c r="C189" s="179" t="str">
        <f>IF(F189="--","--",IF(ISEVEN(B189)=TRUE,SUBSTITUTE(LEFT(VLOOKUP(E189,'Basisgegevens+Uitleg'!$B$19:$D$25,3,),1),0,"--"),SUBSTITUTE(LEFT(VLOOKUP(E189,'Basisgegevens+Uitleg'!$B$19:$C$25,2,),1),0,"--")))</f>
        <v>--</v>
      </c>
      <c r="D189" s="179" t="str">
        <f>IF(F189="--","--",TRIM(IF(ISERROR(SEARCH("V",IF(IF('Basisgegevens+Uitleg'!$C$5="Ja",LEN(G189&amp;H189&amp;I189&amp;J189),0)+IF('Basisgegevens+Uitleg'!$C$6="Ja",LEN(L189&amp;M189&amp;N189&amp;O189),0)+IF('Basisgegevens+Uitleg'!$C$7="Ja",LEN(Q189&amp;R189&amp;S189&amp;T189),0)+IF('Basisgegevens+Uitleg'!$C$8="Ja",LEN(V189&amp;W189&amp;X189&amp;Y189),0)+IF('Basisgegevens+Uitleg'!$C$9="Ja",LEN(AA189&amp;AB189&amp;AC189&amp;AD189),0)&lt;(4+IF('Basisgegevens+Uitleg'!$C$6="Ja",4,0)+IF('Basisgegevens+Uitleg'!$C$7="Ja",4,0)+IF('Basisgegevens+Uitleg'!$C$8="Ja",4,0)+IF('Basisgegevens+Uitleg'!$C$9="Ja",4,0)),C189,"Niet")&amp;(G189&amp;H189&amp;I189&amp;J189&amp;IF('Basisgegevens+Uitleg'!$C$6="Ja",L189&amp;M189&amp;N189&amp;O189,"")&amp;IF('Basisgegevens+Uitleg'!$C$7="Ja",Q189&amp;R189&amp;S189&amp;T189,"")&amp;IF('Basisgegevens+Uitleg'!$C$8="Ja",V189&amp;W189&amp;X189&amp;Y189,"")&amp;IF('Basisgegevens+Uitleg'!$C$9="Ja",AA189&amp;AB189&amp;AC189&amp;AD189,"")),1))=TRUE,"","V ")&amp;IF(ISERROR(SEARCH("M",IF(IF('Basisgegevens+Uitleg'!$C$5="Ja",LEN(G189&amp;H189&amp;I189&amp;J189),0)+IF('Basisgegevens+Uitleg'!$C$6="Ja",LEN(L189&amp;M189&amp;N189&amp;O189),0)+IF('Basisgegevens+Uitleg'!$C$7="Ja",LEN(Q189&amp;R189&amp;S189&amp;T189),0)+IF('Basisgegevens+Uitleg'!$C$8="Ja",LEN(V189&amp;W189&amp;X189&amp;Y189),0)+IF('Basisgegevens+Uitleg'!$C$9="Ja",LEN(AA189&amp;AB189&amp;AC189&amp;AD189),0)&lt;(4+IF('Basisgegevens+Uitleg'!$C$6="Ja",4,0)+IF('Basisgegevens+Uitleg'!$C$7="Ja",4,0)+IF('Basisgegevens+Uitleg'!$C$8="Ja",4,0)+IF('Basisgegevens+Uitleg'!$C$9="Ja",4,0)),C189,"Niet")&amp;(G189&amp;H189&amp;I189&amp;J189&amp;IF('Basisgegevens+Uitleg'!$C$6="Ja",L189&amp;M189&amp;N189&amp;O189,"")&amp;IF('Basisgegevens+Uitleg'!$C$7="Ja",Q189&amp;R189&amp;S189&amp;T189,"")&amp;IF('Basisgegevens+Uitleg'!$C$8="Ja",V189&amp;W189&amp;X189&amp;Y189,"")&amp;IF('Basisgegevens+Uitleg'!$C$9="Ja",AA189&amp;AB189&amp;AC189&amp;AD189,"")),1))=TRUE,"","M ")&amp;IF(ISERROR(SEARCH("A",IF(IF('Basisgegevens+Uitleg'!$C$5="Ja",LEN(G189&amp;H189&amp;I189&amp;J189),0)+IF('Basisgegevens+Uitleg'!$C$6="Ja",LEN(L189&amp;M189&amp;N189&amp;O189),0)+IF('Basisgegevens+Uitleg'!$C$7="Ja",LEN(Q189&amp;R189&amp;S189&amp;T189),0)+IF('Basisgegevens+Uitleg'!$C$8="Ja",LEN(V189&amp;W189&amp;X189&amp;Y189),0)+IF('Basisgegevens+Uitleg'!$C$9="Ja",LEN(AA189&amp;AB189&amp;AC189&amp;AD189),0)&lt;(4+IF('Basisgegevens+Uitleg'!$C$6="Ja",4,0)+IF('Basisgegevens+Uitleg'!$C$7="Ja",4,0)+IF('Basisgegevens+Uitleg'!$C$8="Ja",4,0)+IF('Basisgegevens+Uitleg'!$C$9="Ja",4,0)),C189,"Niet")&amp;(G189&amp;H189&amp;I189&amp;J189&amp;IF('Basisgegevens+Uitleg'!$C$6="Ja",L189&amp;M189&amp;N189&amp;O189,"")&amp;IF('Basisgegevens+Uitleg'!$C$7="Ja",Q189&amp;R189&amp;S189&amp;T189,"")&amp;IF('Basisgegevens+Uitleg'!$C$8="Ja",V189&amp;W189&amp;X189&amp;Y189,"")&amp;IF('Basisgegevens+Uitleg'!$C$9="Ja",AA189&amp;AB189&amp;AC189&amp;AD189,"")),1))=TRUE,"","A")))</f>
        <v>--</v>
      </c>
      <c r="E189" s="110" t="str">
        <f t="shared" si="8"/>
        <v>--</v>
      </c>
      <c r="F189" s="138" t="str">
        <f>IF(ROW(E189)-5&lt;='Basisgegevens+Uitleg'!$C$2,F188+1,"--")</f>
        <v>--</v>
      </c>
      <c r="G189" s="86"/>
      <c r="H189" s="82"/>
      <c r="I189" s="82"/>
      <c r="J189" s="87"/>
      <c r="K189" s="9"/>
      <c r="L189" s="86"/>
      <c r="M189" s="82"/>
      <c r="N189" s="82"/>
      <c r="O189" s="87"/>
      <c r="P189" s="9"/>
      <c r="Q189" s="86"/>
      <c r="R189" s="82"/>
      <c r="S189" s="82"/>
      <c r="T189" s="87"/>
      <c r="U189" s="9"/>
      <c r="V189" s="86"/>
      <c r="W189" s="82"/>
      <c r="X189" s="82"/>
      <c r="Y189" s="87"/>
      <c r="Z189" s="9"/>
      <c r="AA189" s="86"/>
      <c r="AB189" s="82"/>
      <c r="AC189" s="82"/>
      <c r="AD189" s="87"/>
      <c r="AE189" s="9"/>
      <c r="AF189" s="108"/>
      <c r="AG189" s="18" t="str">
        <f>IF(ISERROR(VLOOKUP($F189,'Speciale dagen&amp;Activiteiten'!$A$3:$A$100,1,FALSE))=TRUE,"",VLOOKUP($F189,'Speciale dagen&amp;Activiteiten'!$A$3:$B$100,2,FALSE))</f>
        <v/>
      </c>
      <c r="AH189" s="14" t="str">
        <f>IF(ISERROR(VLOOKUP(CONCATENATE(DAY($F189),"-",MONTH($F189)),Verjaardagen!$C$2:$C$101,1,FALSE))=TRUE,"",VLOOKUP(CONCATENATE(DAY($F189),"-",MONTH($F189)),Verjaardagen!$C$2:$E$101,3,FALSE))</f>
        <v/>
      </c>
      <c r="AI189" s="15" t="str">
        <f>IF(ISERROR(VLOOKUP(F189,'School(vakanties)&amp;Activiteiten'!A$4:A$102,1,FALSE)=TRUE),IF(ISERROR(VLOOKUP(F189,'School(vakanties)&amp;Activiteiten'!B$4:B$102,1,FALSE)=TRUE),IF(AJ189&gt;0,AI188,""),VLOOKUP(F189,'School(vakanties)&amp;Activiteiten'!B$4:C$102,2,FALSE)),VLOOKUP(F189,'School(vakanties)&amp;Activiteiten'!A$4:C$102,3,FALSE))</f>
        <v>Zomervakantie (voorbeeld)</v>
      </c>
      <c r="AJ189" s="16">
        <f>IF(ISERROR(VLOOKUP(F189,'School(vakanties)&amp;Activiteiten'!A$4:A$102,1,FALSE)=TRUE),IF(AND(AJ188&gt;0,AJ188&lt;999),AJ188-1,0),VLOOKUP(F189,'School(vakanties)&amp;Activiteiten'!A$4:D$102,4,FALSE))</f>
        <v>29</v>
      </c>
    </row>
    <row r="190" spans="1:36" x14ac:dyDescent="0.25">
      <c r="A190" s="180" t="str">
        <f t="shared" si="6"/>
        <v>Zomervakantie (voorbeeld)</v>
      </c>
      <c r="B190" s="110" t="str">
        <f t="shared" si="7"/>
        <v>--</v>
      </c>
      <c r="C190" s="179" t="str">
        <f>IF(F190="--","--",IF(ISEVEN(B190)=TRUE,SUBSTITUTE(LEFT(VLOOKUP(E190,'Basisgegevens+Uitleg'!$B$19:$D$25,3,),1),0,"--"),SUBSTITUTE(LEFT(VLOOKUP(E190,'Basisgegevens+Uitleg'!$B$19:$C$25,2,),1),0,"--")))</f>
        <v>--</v>
      </c>
      <c r="D190" s="179" t="str">
        <f>IF(F190="--","--",TRIM(IF(ISERROR(SEARCH("V",IF(IF('Basisgegevens+Uitleg'!$C$5="Ja",LEN(G190&amp;H190&amp;I190&amp;J190),0)+IF('Basisgegevens+Uitleg'!$C$6="Ja",LEN(L190&amp;M190&amp;N190&amp;O190),0)+IF('Basisgegevens+Uitleg'!$C$7="Ja",LEN(Q190&amp;R190&amp;S190&amp;T190),0)+IF('Basisgegevens+Uitleg'!$C$8="Ja",LEN(V190&amp;W190&amp;X190&amp;Y190),0)+IF('Basisgegevens+Uitleg'!$C$9="Ja",LEN(AA190&amp;AB190&amp;AC190&amp;AD190),0)&lt;(4+IF('Basisgegevens+Uitleg'!$C$6="Ja",4,0)+IF('Basisgegevens+Uitleg'!$C$7="Ja",4,0)+IF('Basisgegevens+Uitleg'!$C$8="Ja",4,0)+IF('Basisgegevens+Uitleg'!$C$9="Ja",4,0)),C190,"Niet")&amp;(G190&amp;H190&amp;I190&amp;J190&amp;IF('Basisgegevens+Uitleg'!$C$6="Ja",L190&amp;M190&amp;N190&amp;O190,"")&amp;IF('Basisgegevens+Uitleg'!$C$7="Ja",Q190&amp;R190&amp;S190&amp;T190,"")&amp;IF('Basisgegevens+Uitleg'!$C$8="Ja",V190&amp;W190&amp;X190&amp;Y190,"")&amp;IF('Basisgegevens+Uitleg'!$C$9="Ja",AA190&amp;AB190&amp;AC190&amp;AD190,"")),1))=TRUE,"","V ")&amp;IF(ISERROR(SEARCH("M",IF(IF('Basisgegevens+Uitleg'!$C$5="Ja",LEN(G190&amp;H190&amp;I190&amp;J190),0)+IF('Basisgegevens+Uitleg'!$C$6="Ja",LEN(L190&amp;M190&amp;N190&amp;O190),0)+IF('Basisgegevens+Uitleg'!$C$7="Ja",LEN(Q190&amp;R190&amp;S190&amp;T190),0)+IF('Basisgegevens+Uitleg'!$C$8="Ja",LEN(V190&amp;W190&amp;X190&amp;Y190),0)+IF('Basisgegevens+Uitleg'!$C$9="Ja",LEN(AA190&amp;AB190&amp;AC190&amp;AD190),0)&lt;(4+IF('Basisgegevens+Uitleg'!$C$6="Ja",4,0)+IF('Basisgegevens+Uitleg'!$C$7="Ja",4,0)+IF('Basisgegevens+Uitleg'!$C$8="Ja",4,0)+IF('Basisgegevens+Uitleg'!$C$9="Ja",4,0)),C190,"Niet")&amp;(G190&amp;H190&amp;I190&amp;J190&amp;IF('Basisgegevens+Uitleg'!$C$6="Ja",L190&amp;M190&amp;N190&amp;O190,"")&amp;IF('Basisgegevens+Uitleg'!$C$7="Ja",Q190&amp;R190&amp;S190&amp;T190,"")&amp;IF('Basisgegevens+Uitleg'!$C$8="Ja",V190&amp;W190&amp;X190&amp;Y190,"")&amp;IF('Basisgegevens+Uitleg'!$C$9="Ja",AA190&amp;AB190&amp;AC190&amp;AD190,"")),1))=TRUE,"","M ")&amp;IF(ISERROR(SEARCH("A",IF(IF('Basisgegevens+Uitleg'!$C$5="Ja",LEN(G190&amp;H190&amp;I190&amp;J190),0)+IF('Basisgegevens+Uitleg'!$C$6="Ja",LEN(L190&amp;M190&amp;N190&amp;O190),0)+IF('Basisgegevens+Uitleg'!$C$7="Ja",LEN(Q190&amp;R190&amp;S190&amp;T190),0)+IF('Basisgegevens+Uitleg'!$C$8="Ja",LEN(V190&amp;W190&amp;X190&amp;Y190),0)+IF('Basisgegevens+Uitleg'!$C$9="Ja",LEN(AA190&amp;AB190&amp;AC190&amp;AD190),0)&lt;(4+IF('Basisgegevens+Uitleg'!$C$6="Ja",4,0)+IF('Basisgegevens+Uitleg'!$C$7="Ja",4,0)+IF('Basisgegevens+Uitleg'!$C$8="Ja",4,0)+IF('Basisgegevens+Uitleg'!$C$9="Ja",4,0)),C190,"Niet")&amp;(G190&amp;H190&amp;I190&amp;J190&amp;IF('Basisgegevens+Uitleg'!$C$6="Ja",L190&amp;M190&amp;N190&amp;O190,"")&amp;IF('Basisgegevens+Uitleg'!$C$7="Ja",Q190&amp;R190&amp;S190&amp;T190,"")&amp;IF('Basisgegevens+Uitleg'!$C$8="Ja",V190&amp;W190&amp;X190&amp;Y190,"")&amp;IF('Basisgegevens+Uitleg'!$C$9="Ja",AA190&amp;AB190&amp;AC190&amp;AD190,"")),1))=TRUE,"","A")))</f>
        <v>--</v>
      </c>
      <c r="E190" s="110" t="str">
        <f t="shared" si="8"/>
        <v>--</v>
      </c>
      <c r="F190" s="138" t="str">
        <f>IF(ROW(E190)-5&lt;='Basisgegevens+Uitleg'!$C$2,F189+1,"--")</f>
        <v>--</v>
      </c>
      <c r="G190" s="86"/>
      <c r="H190" s="82"/>
      <c r="I190" s="82"/>
      <c r="J190" s="87"/>
      <c r="K190" s="9"/>
      <c r="L190" s="86"/>
      <c r="M190" s="82"/>
      <c r="N190" s="82"/>
      <c r="O190" s="87"/>
      <c r="P190" s="9"/>
      <c r="Q190" s="86"/>
      <c r="R190" s="82"/>
      <c r="S190" s="82"/>
      <c r="T190" s="87"/>
      <c r="U190" s="9"/>
      <c r="V190" s="86"/>
      <c r="W190" s="82"/>
      <c r="X190" s="82"/>
      <c r="Y190" s="87"/>
      <c r="Z190" s="9"/>
      <c r="AA190" s="86"/>
      <c r="AB190" s="82"/>
      <c r="AC190" s="82"/>
      <c r="AD190" s="87"/>
      <c r="AE190" s="9"/>
      <c r="AF190" s="108"/>
      <c r="AG190" s="18" t="str">
        <f>IF(ISERROR(VLOOKUP($F190,'Speciale dagen&amp;Activiteiten'!$A$3:$A$100,1,FALSE))=TRUE,"",VLOOKUP($F190,'Speciale dagen&amp;Activiteiten'!$A$3:$B$100,2,FALSE))</f>
        <v/>
      </c>
      <c r="AH190" s="14" t="str">
        <f>IF(ISERROR(VLOOKUP(CONCATENATE(DAY($F190),"-",MONTH($F190)),Verjaardagen!$C$2:$C$101,1,FALSE))=TRUE,"",VLOOKUP(CONCATENATE(DAY($F190),"-",MONTH($F190)),Verjaardagen!$C$2:$E$101,3,FALSE))</f>
        <v/>
      </c>
      <c r="AI190" s="15" t="str">
        <f>IF(ISERROR(VLOOKUP(F190,'School(vakanties)&amp;Activiteiten'!A$4:A$102,1,FALSE)=TRUE),IF(ISERROR(VLOOKUP(F190,'School(vakanties)&amp;Activiteiten'!B$4:B$102,1,FALSE)=TRUE),IF(AJ190&gt;0,AI189,""),VLOOKUP(F190,'School(vakanties)&amp;Activiteiten'!B$4:C$102,2,FALSE)),VLOOKUP(F190,'School(vakanties)&amp;Activiteiten'!A$4:C$102,3,FALSE))</f>
        <v>Zomervakantie (voorbeeld)</v>
      </c>
      <c r="AJ190" s="16">
        <f>IF(ISERROR(VLOOKUP(F190,'School(vakanties)&amp;Activiteiten'!A$4:A$102,1,FALSE)=TRUE),IF(AND(AJ189&gt;0,AJ189&lt;999),AJ189-1,0),VLOOKUP(F190,'School(vakanties)&amp;Activiteiten'!A$4:D$102,4,FALSE))</f>
        <v>28</v>
      </c>
    </row>
    <row r="191" spans="1:36" x14ac:dyDescent="0.25">
      <c r="A191" s="180" t="str">
        <f t="shared" si="6"/>
        <v>Zomervakantie (voorbeeld)</v>
      </c>
      <c r="B191" s="110" t="str">
        <f t="shared" si="7"/>
        <v>--</v>
      </c>
      <c r="C191" s="179" t="str">
        <f>IF(F191="--","--",IF(ISEVEN(B191)=TRUE,SUBSTITUTE(LEFT(VLOOKUP(E191,'Basisgegevens+Uitleg'!$B$19:$D$25,3,),1),0,"--"),SUBSTITUTE(LEFT(VLOOKUP(E191,'Basisgegevens+Uitleg'!$B$19:$C$25,2,),1),0,"--")))</f>
        <v>--</v>
      </c>
      <c r="D191" s="179" t="str">
        <f>IF(F191="--","--",TRIM(IF(ISERROR(SEARCH("V",IF(IF('Basisgegevens+Uitleg'!$C$5="Ja",LEN(G191&amp;H191&amp;I191&amp;J191),0)+IF('Basisgegevens+Uitleg'!$C$6="Ja",LEN(L191&amp;M191&amp;N191&amp;O191),0)+IF('Basisgegevens+Uitleg'!$C$7="Ja",LEN(Q191&amp;R191&amp;S191&amp;T191),0)+IF('Basisgegevens+Uitleg'!$C$8="Ja",LEN(V191&amp;W191&amp;X191&amp;Y191),0)+IF('Basisgegevens+Uitleg'!$C$9="Ja",LEN(AA191&amp;AB191&amp;AC191&amp;AD191),0)&lt;(4+IF('Basisgegevens+Uitleg'!$C$6="Ja",4,0)+IF('Basisgegevens+Uitleg'!$C$7="Ja",4,0)+IF('Basisgegevens+Uitleg'!$C$8="Ja",4,0)+IF('Basisgegevens+Uitleg'!$C$9="Ja",4,0)),C191,"Niet")&amp;(G191&amp;H191&amp;I191&amp;J191&amp;IF('Basisgegevens+Uitleg'!$C$6="Ja",L191&amp;M191&amp;N191&amp;O191,"")&amp;IF('Basisgegevens+Uitleg'!$C$7="Ja",Q191&amp;R191&amp;S191&amp;T191,"")&amp;IF('Basisgegevens+Uitleg'!$C$8="Ja",V191&amp;W191&amp;X191&amp;Y191,"")&amp;IF('Basisgegevens+Uitleg'!$C$9="Ja",AA191&amp;AB191&amp;AC191&amp;AD191,"")),1))=TRUE,"","V ")&amp;IF(ISERROR(SEARCH("M",IF(IF('Basisgegevens+Uitleg'!$C$5="Ja",LEN(G191&amp;H191&amp;I191&amp;J191),0)+IF('Basisgegevens+Uitleg'!$C$6="Ja",LEN(L191&amp;M191&amp;N191&amp;O191),0)+IF('Basisgegevens+Uitleg'!$C$7="Ja",LEN(Q191&amp;R191&amp;S191&amp;T191),0)+IF('Basisgegevens+Uitleg'!$C$8="Ja",LEN(V191&amp;W191&amp;X191&amp;Y191),0)+IF('Basisgegevens+Uitleg'!$C$9="Ja",LEN(AA191&amp;AB191&amp;AC191&amp;AD191),0)&lt;(4+IF('Basisgegevens+Uitleg'!$C$6="Ja",4,0)+IF('Basisgegevens+Uitleg'!$C$7="Ja",4,0)+IF('Basisgegevens+Uitleg'!$C$8="Ja",4,0)+IF('Basisgegevens+Uitleg'!$C$9="Ja",4,0)),C191,"Niet")&amp;(G191&amp;H191&amp;I191&amp;J191&amp;IF('Basisgegevens+Uitleg'!$C$6="Ja",L191&amp;M191&amp;N191&amp;O191,"")&amp;IF('Basisgegevens+Uitleg'!$C$7="Ja",Q191&amp;R191&amp;S191&amp;T191,"")&amp;IF('Basisgegevens+Uitleg'!$C$8="Ja",V191&amp;W191&amp;X191&amp;Y191,"")&amp;IF('Basisgegevens+Uitleg'!$C$9="Ja",AA191&amp;AB191&amp;AC191&amp;AD191,"")),1))=TRUE,"","M ")&amp;IF(ISERROR(SEARCH("A",IF(IF('Basisgegevens+Uitleg'!$C$5="Ja",LEN(G191&amp;H191&amp;I191&amp;J191),0)+IF('Basisgegevens+Uitleg'!$C$6="Ja",LEN(L191&amp;M191&amp;N191&amp;O191),0)+IF('Basisgegevens+Uitleg'!$C$7="Ja",LEN(Q191&amp;R191&amp;S191&amp;T191),0)+IF('Basisgegevens+Uitleg'!$C$8="Ja",LEN(V191&amp;W191&amp;X191&amp;Y191),0)+IF('Basisgegevens+Uitleg'!$C$9="Ja",LEN(AA191&amp;AB191&amp;AC191&amp;AD191),0)&lt;(4+IF('Basisgegevens+Uitleg'!$C$6="Ja",4,0)+IF('Basisgegevens+Uitleg'!$C$7="Ja",4,0)+IF('Basisgegevens+Uitleg'!$C$8="Ja",4,0)+IF('Basisgegevens+Uitleg'!$C$9="Ja",4,0)),C191,"Niet")&amp;(G191&amp;H191&amp;I191&amp;J191&amp;IF('Basisgegevens+Uitleg'!$C$6="Ja",L191&amp;M191&amp;N191&amp;O191,"")&amp;IF('Basisgegevens+Uitleg'!$C$7="Ja",Q191&amp;R191&amp;S191&amp;T191,"")&amp;IF('Basisgegevens+Uitleg'!$C$8="Ja",V191&amp;W191&amp;X191&amp;Y191,"")&amp;IF('Basisgegevens+Uitleg'!$C$9="Ja",AA191&amp;AB191&amp;AC191&amp;AD191,"")),1))=TRUE,"","A")))</f>
        <v>--</v>
      </c>
      <c r="E191" s="110" t="str">
        <f t="shared" si="8"/>
        <v>--</v>
      </c>
      <c r="F191" s="138" t="str">
        <f>IF(ROW(E191)-5&lt;='Basisgegevens+Uitleg'!$C$2,F190+1,"--")</f>
        <v>--</v>
      </c>
      <c r="G191" s="86"/>
      <c r="H191" s="82"/>
      <c r="I191" s="82"/>
      <c r="J191" s="87"/>
      <c r="K191" s="9"/>
      <c r="L191" s="86"/>
      <c r="M191" s="82"/>
      <c r="N191" s="82"/>
      <c r="O191" s="87"/>
      <c r="P191" s="9"/>
      <c r="Q191" s="86"/>
      <c r="R191" s="82"/>
      <c r="S191" s="82"/>
      <c r="T191" s="87"/>
      <c r="U191" s="9"/>
      <c r="V191" s="86"/>
      <c r="W191" s="82"/>
      <c r="X191" s="82"/>
      <c r="Y191" s="87"/>
      <c r="Z191" s="9"/>
      <c r="AA191" s="86"/>
      <c r="AB191" s="82"/>
      <c r="AC191" s="82"/>
      <c r="AD191" s="87"/>
      <c r="AE191" s="9"/>
      <c r="AF191" s="108"/>
      <c r="AG191" s="18" t="str">
        <f>IF(ISERROR(VLOOKUP($F191,'Speciale dagen&amp;Activiteiten'!$A$3:$A$100,1,FALSE))=TRUE,"",VLOOKUP($F191,'Speciale dagen&amp;Activiteiten'!$A$3:$B$100,2,FALSE))</f>
        <v/>
      </c>
      <c r="AH191" s="14" t="str">
        <f>IF(ISERROR(VLOOKUP(CONCATENATE(DAY($F191),"-",MONTH($F191)),Verjaardagen!$C$2:$C$101,1,FALSE))=TRUE,"",VLOOKUP(CONCATENATE(DAY($F191),"-",MONTH($F191)),Verjaardagen!$C$2:$E$101,3,FALSE))</f>
        <v/>
      </c>
      <c r="AI191" s="15" t="str">
        <f>IF(ISERROR(VLOOKUP(F191,'School(vakanties)&amp;Activiteiten'!A$4:A$102,1,FALSE)=TRUE),IF(ISERROR(VLOOKUP(F191,'School(vakanties)&amp;Activiteiten'!B$4:B$102,1,FALSE)=TRUE),IF(AJ191&gt;0,AI190,""),VLOOKUP(F191,'School(vakanties)&amp;Activiteiten'!B$4:C$102,2,FALSE)),VLOOKUP(F191,'School(vakanties)&amp;Activiteiten'!A$4:C$102,3,FALSE))</f>
        <v>Zomervakantie (voorbeeld)</v>
      </c>
      <c r="AJ191" s="16">
        <f>IF(ISERROR(VLOOKUP(F191,'School(vakanties)&amp;Activiteiten'!A$4:A$102,1,FALSE)=TRUE),IF(AND(AJ190&gt;0,AJ190&lt;999),AJ190-1,0),VLOOKUP(F191,'School(vakanties)&amp;Activiteiten'!A$4:D$102,4,FALSE))</f>
        <v>27</v>
      </c>
    </row>
    <row r="192" spans="1:36" x14ac:dyDescent="0.25">
      <c r="A192" s="180" t="str">
        <f t="shared" si="6"/>
        <v>Zomervakantie (voorbeeld)</v>
      </c>
      <c r="B192" s="110" t="str">
        <f t="shared" si="7"/>
        <v>--</v>
      </c>
      <c r="C192" s="179" t="str">
        <f>IF(F192="--","--",IF(ISEVEN(B192)=TRUE,SUBSTITUTE(LEFT(VLOOKUP(E192,'Basisgegevens+Uitleg'!$B$19:$D$25,3,),1),0,"--"),SUBSTITUTE(LEFT(VLOOKUP(E192,'Basisgegevens+Uitleg'!$B$19:$C$25,2,),1),0,"--")))</f>
        <v>--</v>
      </c>
      <c r="D192" s="179" t="str">
        <f>IF(F192="--","--",TRIM(IF(ISERROR(SEARCH("V",IF(IF('Basisgegevens+Uitleg'!$C$5="Ja",LEN(G192&amp;H192&amp;I192&amp;J192),0)+IF('Basisgegevens+Uitleg'!$C$6="Ja",LEN(L192&amp;M192&amp;N192&amp;O192),0)+IF('Basisgegevens+Uitleg'!$C$7="Ja",LEN(Q192&amp;R192&amp;S192&amp;T192),0)+IF('Basisgegevens+Uitleg'!$C$8="Ja",LEN(V192&amp;W192&amp;X192&amp;Y192),0)+IF('Basisgegevens+Uitleg'!$C$9="Ja",LEN(AA192&amp;AB192&amp;AC192&amp;AD192),0)&lt;(4+IF('Basisgegevens+Uitleg'!$C$6="Ja",4,0)+IF('Basisgegevens+Uitleg'!$C$7="Ja",4,0)+IF('Basisgegevens+Uitleg'!$C$8="Ja",4,0)+IF('Basisgegevens+Uitleg'!$C$9="Ja",4,0)),C192,"Niet")&amp;(G192&amp;H192&amp;I192&amp;J192&amp;IF('Basisgegevens+Uitleg'!$C$6="Ja",L192&amp;M192&amp;N192&amp;O192,"")&amp;IF('Basisgegevens+Uitleg'!$C$7="Ja",Q192&amp;R192&amp;S192&amp;T192,"")&amp;IF('Basisgegevens+Uitleg'!$C$8="Ja",V192&amp;W192&amp;X192&amp;Y192,"")&amp;IF('Basisgegevens+Uitleg'!$C$9="Ja",AA192&amp;AB192&amp;AC192&amp;AD192,"")),1))=TRUE,"","V ")&amp;IF(ISERROR(SEARCH("M",IF(IF('Basisgegevens+Uitleg'!$C$5="Ja",LEN(G192&amp;H192&amp;I192&amp;J192),0)+IF('Basisgegevens+Uitleg'!$C$6="Ja",LEN(L192&amp;M192&amp;N192&amp;O192),0)+IF('Basisgegevens+Uitleg'!$C$7="Ja",LEN(Q192&amp;R192&amp;S192&amp;T192),0)+IF('Basisgegevens+Uitleg'!$C$8="Ja",LEN(V192&amp;W192&amp;X192&amp;Y192),0)+IF('Basisgegevens+Uitleg'!$C$9="Ja",LEN(AA192&amp;AB192&amp;AC192&amp;AD192),0)&lt;(4+IF('Basisgegevens+Uitleg'!$C$6="Ja",4,0)+IF('Basisgegevens+Uitleg'!$C$7="Ja",4,0)+IF('Basisgegevens+Uitleg'!$C$8="Ja",4,0)+IF('Basisgegevens+Uitleg'!$C$9="Ja",4,0)),C192,"Niet")&amp;(G192&amp;H192&amp;I192&amp;J192&amp;IF('Basisgegevens+Uitleg'!$C$6="Ja",L192&amp;M192&amp;N192&amp;O192,"")&amp;IF('Basisgegevens+Uitleg'!$C$7="Ja",Q192&amp;R192&amp;S192&amp;T192,"")&amp;IF('Basisgegevens+Uitleg'!$C$8="Ja",V192&amp;W192&amp;X192&amp;Y192,"")&amp;IF('Basisgegevens+Uitleg'!$C$9="Ja",AA192&amp;AB192&amp;AC192&amp;AD192,"")),1))=TRUE,"","M ")&amp;IF(ISERROR(SEARCH("A",IF(IF('Basisgegevens+Uitleg'!$C$5="Ja",LEN(G192&amp;H192&amp;I192&amp;J192),0)+IF('Basisgegevens+Uitleg'!$C$6="Ja",LEN(L192&amp;M192&amp;N192&amp;O192),0)+IF('Basisgegevens+Uitleg'!$C$7="Ja",LEN(Q192&amp;R192&amp;S192&amp;T192),0)+IF('Basisgegevens+Uitleg'!$C$8="Ja",LEN(V192&amp;W192&amp;X192&amp;Y192),0)+IF('Basisgegevens+Uitleg'!$C$9="Ja",LEN(AA192&amp;AB192&amp;AC192&amp;AD192),0)&lt;(4+IF('Basisgegevens+Uitleg'!$C$6="Ja",4,0)+IF('Basisgegevens+Uitleg'!$C$7="Ja",4,0)+IF('Basisgegevens+Uitleg'!$C$8="Ja",4,0)+IF('Basisgegevens+Uitleg'!$C$9="Ja",4,0)),C192,"Niet")&amp;(G192&amp;H192&amp;I192&amp;J192&amp;IF('Basisgegevens+Uitleg'!$C$6="Ja",L192&amp;M192&amp;N192&amp;O192,"")&amp;IF('Basisgegevens+Uitleg'!$C$7="Ja",Q192&amp;R192&amp;S192&amp;T192,"")&amp;IF('Basisgegevens+Uitleg'!$C$8="Ja",V192&amp;W192&amp;X192&amp;Y192,"")&amp;IF('Basisgegevens+Uitleg'!$C$9="Ja",AA192&amp;AB192&amp;AC192&amp;AD192,"")),1))=TRUE,"","A")))</f>
        <v>--</v>
      </c>
      <c r="E192" s="110" t="str">
        <f t="shared" si="8"/>
        <v>--</v>
      </c>
      <c r="F192" s="138" t="str">
        <f>IF(ROW(E192)-5&lt;='Basisgegevens+Uitleg'!$C$2,F191+1,"--")</f>
        <v>--</v>
      </c>
      <c r="G192" s="86"/>
      <c r="H192" s="82"/>
      <c r="I192" s="82"/>
      <c r="J192" s="87"/>
      <c r="K192" s="9"/>
      <c r="L192" s="86"/>
      <c r="M192" s="82"/>
      <c r="N192" s="82"/>
      <c r="O192" s="87"/>
      <c r="P192" s="9"/>
      <c r="Q192" s="86"/>
      <c r="R192" s="82"/>
      <c r="S192" s="82"/>
      <c r="T192" s="87"/>
      <c r="U192" s="9"/>
      <c r="V192" s="86"/>
      <c r="W192" s="82"/>
      <c r="X192" s="82"/>
      <c r="Y192" s="87"/>
      <c r="Z192" s="9"/>
      <c r="AA192" s="86"/>
      <c r="AB192" s="82"/>
      <c r="AC192" s="82"/>
      <c r="AD192" s="87"/>
      <c r="AE192" s="9"/>
      <c r="AF192" s="108"/>
      <c r="AG192" s="18" t="str">
        <f>IF(ISERROR(VLOOKUP($F192,'Speciale dagen&amp;Activiteiten'!$A$3:$A$100,1,FALSE))=TRUE,"",VLOOKUP($F192,'Speciale dagen&amp;Activiteiten'!$A$3:$B$100,2,FALSE))</f>
        <v/>
      </c>
      <c r="AH192" s="14" t="str">
        <f>IF(ISERROR(VLOOKUP(CONCATENATE(DAY($F192),"-",MONTH($F192)),Verjaardagen!$C$2:$C$101,1,FALSE))=TRUE,"",VLOOKUP(CONCATENATE(DAY($F192),"-",MONTH($F192)),Verjaardagen!$C$2:$E$101,3,FALSE))</f>
        <v/>
      </c>
      <c r="AI192" s="15" t="str">
        <f>IF(ISERROR(VLOOKUP(F192,'School(vakanties)&amp;Activiteiten'!A$4:A$102,1,FALSE)=TRUE),IF(ISERROR(VLOOKUP(F192,'School(vakanties)&amp;Activiteiten'!B$4:B$102,1,FALSE)=TRUE),IF(AJ192&gt;0,AI191,""),VLOOKUP(F192,'School(vakanties)&amp;Activiteiten'!B$4:C$102,2,FALSE)),VLOOKUP(F192,'School(vakanties)&amp;Activiteiten'!A$4:C$102,3,FALSE))</f>
        <v>Zomervakantie (voorbeeld)</v>
      </c>
      <c r="AJ192" s="16">
        <f>IF(ISERROR(VLOOKUP(F192,'School(vakanties)&amp;Activiteiten'!A$4:A$102,1,FALSE)=TRUE),IF(AND(AJ191&gt;0,AJ191&lt;999),AJ191-1,0),VLOOKUP(F192,'School(vakanties)&amp;Activiteiten'!A$4:D$102,4,FALSE))</f>
        <v>26</v>
      </c>
    </row>
    <row r="193" spans="1:36" x14ac:dyDescent="0.25">
      <c r="A193" s="180" t="str">
        <f t="shared" si="6"/>
        <v>Zomervakantie (voorbeeld)</v>
      </c>
      <c r="B193" s="110" t="str">
        <f t="shared" si="7"/>
        <v>--</v>
      </c>
      <c r="C193" s="179" t="str">
        <f>IF(F193="--","--",IF(ISEVEN(B193)=TRUE,SUBSTITUTE(LEFT(VLOOKUP(E193,'Basisgegevens+Uitleg'!$B$19:$D$25,3,),1),0,"--"),SUBSTITUTE(LEFT(VLOOKUP(E193,'Basisgegevens+Uitleg'!$B$19:$C$25,2,),1),0,"--")))</f>
        <v>--</v>
      </c>
      <c r="D193" s="179" t="str">
        <f>IF(F193="--","--",TRIM(IF(ISERROR(SEARCH("V",IF(IF('Basisgegevens+Uitleg'!$C$5="Ja",LEN(G193&amp;H193&amp;I193&amp;J193),0)+IF('Basisgegevens+Uitleg'!$C$6="Ja",LEN(L193&amp;M193&amp;N193&amp;O193),0)+IF('Basisgegevens+Uitleg'!$C$7="Ja",LEN(Q193&amp;R193&amp;S193&amp;T193),0)+IF('Basisgegevens+Uitleg'!$C$8="Ja",LEN(V193&amp;W193&amp;X193&amp;Y193),0)+IF('Basisgegevens+Uitleg'!$C$9="Ja",LEN(AA193&amp;AB193&amp;AC193&amp;AD193),0)&lt;(4+IF('Basisgegevens+Uitleg'!$C$6="Ja",4,0)+IF('Basisgegevens+Uitleg'!$C$7="Ja",4,0)+IF('Basisgegevens+Uitleg'!$C$8="Ja",4,0)+IF('Basisgegevens+Uitleg'!$C$9="Ja",4,0)),C193,"Niet")&amp;(G193&amp;H193&amp;I193&amp;J193&amp;IF('Basisgegevens+Uitleg'!$C$6="Ja",L193&amp;M193&amp;N193&amp;O193,"")&amp;IF('Basisgegevens+Uitleg'!$C$7="Ja",Q193&amp;R193&amp;S193&amp;T193,"")&amp;IF('Basisgegevens+Uitleg'!$C$8="Ja",V193&amp;W193&amp;X193&amp;Y193,"")&amp;IF('Basisgegevens+Uitleg'!$C$9="Ja",AA193&amp;AB193&amp;AC193&amp;AD193,"")),1))=TRUE,"","V ")&amp;IF(ISERROR(SEARCH("M",IF(IF('Basisgegevens+Uitleg'!$C$5="Ja",LEN(G193&amp;H193&amp;I193&amp;J193),0)+IF('Basisgegevens+Uitleg'!$C$6="Ja",LEN(L193&amp;M193&amp;N193&amp;O193),0)+IF('Basisgegevens+Uitleg'!$C$7="Ja",LEN(Q193&amp;R193&amp;S193&amp;T193),0)+IF('Basisgegevens+Uitleg'!$C$8="Ja",LEN(V193&amp;W193&amp;X193&amp;Y193),0)+IF('Basisgegevens+Uitleg'!$C$9="Ja",LEN(AA193&amp;AB193&amp;AC193&amp;AD193),0)&lt;(4+IF('Basisgegevens+Uitleg'!$C$6="Ja",4,0)+IF('Basisgegevens+Uitleg'!$C$7="Ja",4,0)+IF('Basisgegevens+Uitleg'!$C$8="Ja",4,0)+IF('Basisgegevens+Uitleg'!$C$9="Ja",4,0)),C193,"Niet")&amp;(G193&amp;H193&amp;I193&amp;J193&amp;IF('Basisgegevens+Uitleg'!$C$6="Ja",L193&amp;M193&amp;N193&amp;O193,"")&amp;IF('Basisgegevens+Uitleg'!$C$7="Ja",Q193&amp;R193&amp;S193&amp;T193,"")&amp;IF('Basisgegevens+Uitleg'!$C$8="Ja",V193&amp;W193&amp;X193&amp;Y193,"")&amp;IF('Basisgegevens+Uitleg'!$C$9="Ja",AA193&amp;AB193&amp;AC193&amp;AD193,"")),1))=TRUE,"","M ")&amp;IF(ISERROR(SEARCH("A",IF(IF('Basisgegevens+Uitleg'!$C$5="Ja",LEN(G193&amp;H193&amp;I193&amp;J193),0)+IF('Basisgegevens+Uitleg'!$C$6="Ja",LEN(L193&amp;M193&amp;N193&amp;O193),0)+IF('Basisgegevens+Uitleg'!$C$7="Ja",LEN(Q193&amp;R193&amp;S193&amp;T193),0)+IF('Basisgegevens+Uitleg'!$C$8="Ja",LEN(V193&amp;W193&amp;X193&amp;Y193),0)+IF('Basisgegevens+Uitleg'!$C$9="Ja",LEN(AA193&amp;AB193&amp;AC193&amp;AD193),0)&lt;(4+IF('Basisgegevens+Uitleg'!$C$6="Ja",4,0)+IF('Basisgegevens+Uitleg'!$C$7="Ja",4,0)+IF('Basisgegevens+Uitleg'!$C$8="Ja",4,0)+IF('Basisgegevens+Uitleg'!$C$9="Ja",4,0)),C193,"Niet")&amp;(G193&amp;H193&amp;I193&amp;J193&amp;IF('Basisgegevens+Uitleg'!$C$6="Ja",L193&amp;M193&amp;N193&amp;O193,"")&amp;IF('Basisgegevens+Uitleg'!$C$7="Ja",Q193&amp;R193&amp;S193&amp;T193,"")&amp;IF('Basisgegevens+Uitleg'!$C$8="Ja",V193&amp;W193&amp;X193&amp;Y193,"")&amp;IF('Basisgegevens+Uitleg'!$C$9="Ja",AA193&amp;AB193&amp;AC193&amp;AD193,"")),1))=TRUE,"","A")))</f>
        <v>--</v>
      </c>
      <c r="E193" s="110" t="str">
        <f t="shared" si="8"/>
        <v>--</v>
      </c>
      <c r="F193" s="138" t="str">
        <f>IF(ROW(E193)-5&lt;='Basisgegevens+Uitleg'!$C$2,F192+1,"--")</f>
        <v>--</v>
      </c>
      <c r="G193" s="86"/>
      <c r="H193" s="82"/>
      <c r="I193" s="82"/>
      <c r="J193" s="87"/>
      <c r="K193" s="9"/>
      <c r="L193" s="86"/>
      <c r="M193" s="82"/>
      <c r="N193" s="82"/>
      <c r="O193" s="87"/>
      <c r="P193" s="9"/>
      <c r="Q193" s="86"/>
      <c r="R193" s="82"/>
      <c r="S193" s="82"/>
      <c r="T193" s="87"/>
      <c r="U193" s="9"/>
      <c r="V193" s="86"/>
      <c r="W193" s="82"/>
      <c r="X193" s="82"/>
      <c r="Y193" s="87"/>
      <c r="Z193" s="9"/>
      <c r="AA193" s="86"/>
      <c r="AB193" s="82"/>
      <c r="AC193" s="82"/>
      <c r="AD193" s="87"/>
      <c r="AE193" s="9"/>
      <c r="AF193" s="108"/>
      <c r="AG193" s="18" t="str">
        <f>IF(ISERROR(VLOOKUP($F193,'Speciale dagen&amp;Activiteiten'!$A$3:$A$100,1,FALSE))=TRUE,"",VLOOKUP($F193,'Speciale dagen&amp;Activiteiten'!$A$3:$B$100,2,FALSE))</f>
        <v/>
      </c>
      <c r="AH193" s="14" t="str">
        <f>IF(ISERROR(VLOOKUP(CONCATENATE(DAY($F193),"-",MONTH($F193)),Verjaardagen!$C$2:$C$101,1,FALSE))=TRUE,"",VLOOKUP(CONCATENATE(DAY($F193),"-",MONTH($F193)),Verjaardagen!$C$2:$E$101,3,FALSE))</f>
        <v/>
      </c>
      <c r="AI193" s="15" t="str">
        <f>IF(ISERROR(VLOOKUP(F193,'School(vakanties)&amp;Activiteiten'!A$4:A$102,1,FALSE)=TRUE),IF(ISERROR(VLOOKUP(F193,'School(vakanties)&amp;Activiteiten'!B$4:B$102,1,FALSE)=TRUE),IF(AJ193&gt;0,AI192,""),VLOOKUP(F193,'School(vakanties)&amp;Activiteiten'!B$4:C$102,2,FALSE)),VLOOKUP(F193,'School(vakanties)&amp;Activiteiten'!A$4:C$102,3,FALSE))</f>
        <v>Zomervakantie (voorbeeld)</v>
      </c>
      <c r="AJ193" s="16">
        <f>IF(ISERROR(VLOOKUP(F193,'School(vakanties)&amp;Activiteiten'!A$4:A$102,1,FALSE)=TRUE),IF(AND(AJ192&gt;0,AJ192&lt;999),AJ192-1,0),VLOOKUP(F193,'School(vakanties)&amp;Activiteiten'!A$4:D$102,4,FALSE))</f>
        <v>25</v>
      </c>
    </row>
    <row r="194" spans="1:36" x14ac:dyDescent="0.25">
      <c r="A194" s="180" t="str">
        <f t="shared" si="6"/>
        <v>Zomervakantie (voorbeeld)</v>
      </c>
      <c r="B194" s="110" t="str">
        <f t="shared" si="7"/>
        <v>--</v>
      </c>
      <c r="C194" s="179" t="str">
        <f>IF(F194="--","--",IF(ISEVEN(B194)=TRUE,SUBSTITUTE(LEFT(VLOOKUP(E194,'Basisgegevens+Uitleg'!$B$19:$D$25,3,),1),0,"--"),SUBSTITUTE(LEFT(VLOOKUP(E194,'Basisgegevens+Uitleg'!$B$19:$C$25,2,),1),0,"--")))</f>
        <v>--</v>
      </c>
      <c r="D194" s="179" t="str">
        <f>IF(F194="--","--",TRIM(IF(ISERROR(SEARCH("V",IF(IF('Basisgegevens+Uitleg'!$C$5="Ja",LEN(G194&amp;H194&amp;I194&amp;J194),0)+IF('Basisgegevens+Uitleg'!$C$6="Ja",LEN(L194&amp;M194&amp;N194&amp;O194),0)+IF('Basisgegevens+Uitleg'!$C$7="Ja",LEN(Q194&amp;R194&amp;S194&amp;T194),0)+IF('Basisgegevens+Uitleg'!$C$8="Ja",LEN(V194&amp;W194&amp;X194&amp;Y194),0)+IF('Basisgegevens+Uitleg'!$C$9="Ja",LEN(AA194&amp;AB194&amp;AC194&amp;AD194),0)&lt;(4+IF('Basisgegevens+Uitleg'!$C$6="Ja",4,0)+IF('Basisgegevens+Uitleg'!$C$7="Ja",4,0)+IF('Basisgegevens+Uitleg'!$C$8="Ja",4,0)+IF('Basisgegevens+Uitleg'!$C$9="Ja",4,0)),C194,"Niet")&amp;(G194&amp;H194&amp;I194&amp;J194&amp;IF('Basisgegevens+Uitleg'!$C$6="Ja",L194&amp;M194&amp;N194&amp;O194,"")&amp;IF('Basisgegevens+Uitleg'!$C$7="Ja",Q194&amp;R194&amp;S194&amp;T194,"")&amp;IF('Basisgegevens+Uitleg'!$C$8="Ja",V194&amp;W194&amp;X194&amp;Y194,"")&amp;IF('Basisgegevens+Uitleg'!$C$9="Ja",AA194&amp;AB194&amp;AC194&amp;AD194,"")),1))=TRUE,"","V ")&amp;IF(ISERROR(SEARCH("M",IF(IF('Basisgegevens+Uitleg'!$C$5="Ja",LEN(G194&amp;H194&amp;I194&amp;J194),0)+IF('Basisgegevens+Uitleg'!$C$6="Ja",LEN(L194&amp;M194&amp;N194&amp;O194),0)+IF('Basisgegevens+Uitleg'!$C$7="Ja",LEN(Q194&amp;R194&amp;S194&amp;T194),0)+IF('Basisgegevens+Uitleg'!$C$8="Ja",LEN(V194&amp;W194&amp;X194&amp;Y194),0)+IF('Basisgegevens+Uitleg'!$C$9="Ja",LEN(AA194&amp;AB194&amp;AC194&amp;AD194),0)&lt;(4+IF('Basisgegevens+Uitleg'!$C$6="Ja",4,0)+IF('Basisgegevens+Uitleg'!$C$7="Ja",4,0)+IF('Basisgegevens+Uitleg'!$C$8="Ja",4,0)+IF('Basisgegevens+Uitleg'!$C$9="Ja",4,0)),C194,"Niet")&amp;(G194&amp;H194&amp;I194&amp;J194&amp;IF('Basisgegevens+Uitleg'!$C$6="Ja",L194&amp;M194&amp;N194&amp;O194,"")&amp;IF('Basisgegevens+Uitleg'!$C$7="Ja",Q194&amp;R194&amp;S194&amp;T194,"")&amp;IF('Basisgegevens+Uitleg'!$C$8="Ja",V194&amp;W194&amp;X194&amp;Y194,"")&amp;IF('Basisgegevens+Uitleg'!$C$9="Ja",AA194&amp;AB194&amp;AC194&amp;AD194,"")),1))=TRUE,"","M ")&amp;IF(ISERROR(SEARCH("A",IF(IF('Basisgegevens+Uitleg'!$C$5="Ja",LEN(G194&amp;H194&amp;I194&amp;J194),0)+IF('Basisgegevens+Uitleg'!$C$6="Ja",LEN(L194&amp;M194&amp;N194&amp;O194),0)+IF('Basisgegevens+Uitleg'!$C$7="Ja",LEN(Q194&amp;R194&amp;S194&amp;T194),0)+IF('Basisgegevens+Uitleg'!$C$8="Ja",LEN(V194&amp;W194&amp;X194&amp;Y194),0)+IF('Basisgegevens+Uitleg'!$C$9="Ja",LEN(AA194&amp;AB194&amp;AC194&amp;AD194),0)&lt;(4+IF('Basisgegevens+Uitleg'!$C$6="Ja",4,0)+IF('Basisgegevens+Uitleg'!$C$7="Ja",4,0)+IF('Basisgegevens+Uitleg'!$C$8="Ja",4,0)+IF('Basisgegevens+Uitleg'!$C$9="Ja",4,0)),C194,"Niet")&amp;(G194&amp;H194&amp;I194&amp;J194&amp;IF('Basisgegevens+Uitleg'!$C$6="Ja",L194&amp;M194&amp;N194&amp;O194,"")&amp;IF('Basisgegevens+Uitleg'!$C$7="Ja",Q194&amp;R194&amp;S194&amp;T194,"")&amp;IF('Basisgegevens+Uitleg'!$C$8="Ja",V194&amp;W194&amp;X194&amp;Y194,"")&amp;IF('Basisgegevens+Uitleg'!$C$9="Ja",AA194&amp;AB194&amp;AC194&amp;AD194,"")),1))=TRUE,"","A")))</f>
        <v>--</v>
      </c>
      <c r="E194" s="110" t="str">
        <f t="shared" si="8"/>
        <v>--</v>
      </c>
      <c r="F194" s="138" t="str">
        <f>IF(ROW(E194)-5&lt;='Basisgegevens+Uitleg'!$C$2,F193+1,"--")</f>
        <v>--</v>
      </c>
      <c r="G194" s="86"/>
      <c r="H194" s="82"/>
      <c r="I194" s="82"/>
      <c r="J194" s="87"/>
      <c r="K194" s="9"/>
      <c r="L194" s="86"/>
      <c r="M194" s="82"/>
      <c r="N194" s="82"/>
      <c r="O194" s="87"/>
      <c r="P194" s="9"/>
      <c r="Q194" s="86"/>
      <c r="R194" s="82"/>
      <c r="S194" s="82"/>
      <c r="T194" s="87"/>
      <c r="U194" s="9"/>
      <c r="V194" s="86"/>
      <c r="W194" s="82"/>
      <c r="X194" s="82"/>
      <c r="Y194" s="87"/>
      <c r="Z194" s="9"/>
      <c r="AA194" s="86"/>
      <c r="AB194" s="82"/>
      <c r="AC194" s="82"/>
      <c r="AD194" s="87"/>
      <c r="AE194" s="9"/>
      <c r="AF194" s="108"/>
      <c r="AG194" s="18" t="str">
        <f>IF(ISERROR(VLOOKUP($F194,'Speciale dagen&amp;Activiteiten'!$A$3:$A$100,1,FALSE))=TRUE,"",VLOOKUP($F194,'Speciale dagen&amp;Activiteiten'!$A$3:$B$100,2,FALSE))</f>
        <v/>
      </c>
      <c r="AH194" s="14" t="str">
        <f>IF(ISERROR(VLOOKUP(CONCATENATE(DAY($F194),"-",MONTH($F194)),Verjaardagen!$C$2:$C$101,1,FALSE))=TRUE,"",VLOOKUP(CONCATENATE(DAY($F194),"-",MONTH($F194)),Verjaardagen!$C$2:$E$101,3,FALSE))</f>
        <v/>
      </c>
      <c r="AI194" s="15" t="str">
        <f>IF(ISERROR(VLOOKUP(F194,'School(vakanties)&amp;Activiteiten'!A$4:A$102,1,FALSE)=TRUE),IF(ISERROR(VLOOKUP(F194,'School(vakanties)&amp;Activiteiten'!B$4:B$102,1,FALSE)=TRUE),IF(AJ194&gt;0,AI193,""),VLOOKUP(F194,'School(vakanties)&amp;Activiteiten'!B$4:C$102,2,FALSE)),VLOOKUP(F194,'School(vakanties)&amp;Activiteiten'!A$4:C$102,3,FALSE))</f>
        <v>Zomervakantie (voorbeeld)</v>
      </c>
      <c r="AJ194" s="16">
        <f>IF(ISERROR(VLOOKUP(F194,'School(vakanties)&amp;Activiteiten'!A$4:A$102,1,FALSE)=TRUE),IF(AND(AJ193&gt;0,AJ193&lt;999),AJ193-1,0),VLOOKUP(F194,'School(vakanties)&amp;Activiteiten'!A$4:D$102,4,FALSE))</f>
        <v>24</v>
      </c>
    </row>
    <row r="195" spans="1:36" x14ac:dyDescent="0.25">
      <c r="A195" s="180" t="str">
        <f t="shared" si="6"/>
        <v>Zomervakantie (voorbeeld)</v>
      </c>
      <c r="B195" s="110" t="str">
        <f t="shared" si="7"/>
        <v>--</v>
      </c>
      <c r="C195" s="179" t="str">
        <f>IF(F195="--","--",IF(ISEVEN(B195)=TRUE,SUBSTITUTE(LEFT(VLOOKUP(E195,'Basisgegevens+Uitleg'!$B$19:$D$25,3,),1),0,"--"),SUBSTITUTE(LEFT(VLOOKUP(E195,'Basisgegevens+Uitleg'!$B$19:$C$25,2,),1),0,"--")))</f>
        <v>--</v>
      </c>
      <c r="D195" s="179" t="str">
        <f>IF(F195="--","--",TRIM(IF(ISERROR(SEARCH("V",IF(IF('Basisgegevens+Uitleg'!$C$5="Ja",LEN(G195&amp;H195&amp;I195&amp;J195),0)+IF('Basisgegevens+Uitleg'!$C$6="Ja",LEN(L195&amp;M195&amp;N195&amp;O195),0)+IF('Basisgegevens+Uitleg'!$C$7="Ja",LEN(Q195&amp;R195&amp;S195&amp;T195),0)+IF('Basisgegevens+Uitleg'!$C$8="Ja",LEN(V195&amp;W195&amp;X195&amp;Y195),0)+IF('Basisgegevens+Uitleg'!$C$9="Ja",LEN(AA195&amp;AB195&amp;AC195&amp;AD195),0)&lt;(4+IF('Basisgegevens+Uitleg'!$C$6="Ja",4,0)+IF('Basisgegevens+Uitleg'!$C$7="Ja",4,0)+IF('Basisgegevens+Uitleg'!$C$8="Ja",4,0)+IF('Basisgegevens+Uitleg'!$C$9="Ja",4,0)),C195,"Niet")&amp;(G195&amp;H195&amp;I195&amp;J195&amp;IF('Basisgegevens+Uitleg'!$C$6="Ja",L195&amp;M195&amp;N195&amp;O195,"")&amp;IF('Basisgegevens+Uitleg'!$C$7="Ja",Q195&amp;R195&amp;S195&amp;T195,"")&amp;IF('Basisgegevens+Uitleg'!$C$8="Ja",V195&amp;W195&amp;X195&amp;Y195,"")&amp;IF('Basisgegevens+Uitleg'!$C$9="Ja",AA195&amp;AB195&amp;AC195&amp;AD195,"")),1))=TRUE,"","V ")&amp;IF(ISERROR(SEARCH("M",IF(IF('Basisgegevens+Uitleg'!$C$5="Ja",LEN(G195&amp;H195&amp;I195&amp;J195),0)+IF('Basisgegevens+Uitleg'!$C$6="Ja",LEN(L195&amp;M195&amp;N195&amp;O195),0)+IF('Basisgegevens+Uitleg'!$C$7="Ja",LEN(Q195&amp;R195&amp;S195&amp;T195),0)+IF('Basisgegevens+Uitleg'!$C$8="Ja",LEN(V195&amp;W195&amp;X195&amp;Y195),0)+IF('Basisgegevens+Uitleg'!$C$9="Ja",LEN(AA195&amp;AB195&amp;AC195&amp;AD195),0)&lt;(4+IF('Basisgegevens+Uitleg'!$C$6="Ja",4,0)+IF('Basisgegevens+Uitleg'!$C$7="Ja",4,0)+IF('Basisgegevens+Uitleg'!$C$8="Ja",4,0)+IF('Basisgegevens+Uitleg'!$C$9="Ja",4,0)),C195,"Niet")&amp;(G195&amp;H195&amp;I195&amp;J195&amp;IF('Basisgegevens+Uitleg'!$C$6="Ja",L195&amp;M195&amp;N195&amp;O195,"")&amp;IF('Basisgegevens+Uitleg'!$C$7="Ja",Q195&amp;R195&amp;S195&amp;T195,"")&amp;IF('Basisgegevens+Uitleg'!$C$8="Ja",V195&amp;W195&amp;X195&amp;Y195,"")&amp;IF('Basisgegevens+Uitleg'!$C$9="Ja",AA195&amp;AB195&amp;AC195&amp;AD195,"")),1))=TRUE,"","M ")&amp;IF(ISERROR(SEARCH("A",IF(IF('Basisgegevens+Uitleg'!$C$5="Ja",LEN(G195&amp;H195&amp;I195&amp;J195),0)+IF('Basisgegevens+Uitleg'!$C$6="Ja",LEN(L195&amp;M195&amp;N195&amp;O195),0)+IF('Basisgegevens+Uitleg'!$C$7="Ja",LEN(Q195&amp;R195&amp;S195&amp;T195),0)+IF('Basisgegevens+Uitleg'!$C$8="Ja",LEN(V195&amp;W195&amp;X195&amp;Y195),0)+IF('Basisgegevens+Uitleg'!$C$9="Ja",LEN(AA195&amp;AB195&amp;AC195&amp;AD195),0)&lt;(4+IF('Basisgegevens+Uitleg'!$C$6="Ja",4,0)+IF('Basisgegevens+Uitleg'!$C$7="Ja",4,0)+IF('Basisgegevens+Uitleg'!$C$8="Ja",4,0)+IF('Basisgegevens+Uitleg'!$C$9="Ja",4,0)),C195,"Niet")&amp;(G195&amp;H195&amp;I195&amp;J195&amp;IF('Basisgegevens+Uitleg'!$C$6="Ja",L195&amp;M195&amp;N195&amp;O195,"")&amp;IF('Basisgegevens+Uitleg'!$C$7="Ja",Q195&amp;R195&amp;S195&amp;T195,"")&amp;IF('Basisgegevens+Uitleg'!$C$8="Ja",V195&amp;W195&amp;X195&amp;Y195,"")&amp;IF('Basisgegevens+Uitleg'!$C$9="Ja",AA195&amp;AB195&amp;AC195&amp;AD195,"")),1))=TRUE,"","A")))</f>
        <v>--</v>
      </c>
      <c r="E195" s="110" t="str">
        <f t="shared" si="8"/>
        <v>--</v>
      </c>
      <c r="F195" s="138" t="str">
        <f>IF(ROW(E195)-5&lt;='Basisgegevens+Uitleg'!$C$2,F194+1,"--")</f>
        <v>--</v>
      </c>
      <c r="G195" s="86"/>
      <c r="H195" s="82"/>
      <c r="I195" s="82"/>
      <c r="J195" s="87"/>
      <c r="K195" s="9"/>
      <c r="L195" s="86"/>
      <c r="M195" s="82"/>
      <c r="N195" s="82"/>
      <c r="O195" s="87"/>
      <c r="P195" s="9"/>
      <c r="Q195" s="86"/>
      <c r="R195" s="82"/>
      <c r="S195" s="82"/>
      <c r="T195" s="87"/>
      <c r="U195" s="9"/>
      <c r="V195" s="86"/>
      <c r="W195" s="82"/>
      <c r="X195" s="82"/>
      <c r="Y195" s="87"/>
      <c r="Z195" s="9"/>
      <c r="AA195" s="86"/>
      <c r="AB195" s="82"/>
      <c r="AC195" s="82"/>
      <c r="AD195" s="87"/>
      <c r="AE195" s="9"/>
      <c r="AF195" s="108"/>
      <c r="AG195" s="18" t="str">
        <f>IF(ISERROR(VLOOKUP($F195,'Speciale dagen&amp;Activiteiten'!$A$3:$A$100,1,FALSE))=TRUE,"",VLOOKUP($F195,'Speciale dagen&amp;Activiteiten'!$A$3:$B$100,2,FALSE))</f>
        <v/>
      </c>
      <c r="AH195" s="14" t="str">
        <f>IF(ISERROR(VLOOKUP(CONCATENATE(DAY($F195),"-",MONTH($F195)),Verjaardagen!$C$2:$C$101,1,FALSE))=TRUE,"",VLOOKUP(CONCATENATE(DAY($F195),"-",MONTH($F195)),Verjaardagen!$C$2:$E$101,3,FALSE))</f>
        <v/>
      </c>
      <c r="AI195" s="15" t="str">
        <f>IF(ISERROR(VLOOKUP(F195,'School(vakanties)&amp;Activiteiten'!A$4:A$102,1,FALSE)=TRUE),IF(ISERROR(VLOOKUP(F195,'School(vakanties)&amp;Activiteiten'!B$4:B$102,1,FALSE)=TRUE),IF(AJ195&gt;0,AI194,""),VLOOKUP(F195,'School(vakanties)&amp;Activiteiten'!B$4:C$102,2,FALSE)),VLOOKUP(F195,'School(vakanties)&amp;Activiteiten'!A$4:C$102,3,FALSE))</f>
        <v>Zomervakantie (voorbeeld)</v>
      </c>
      <c r="AJ195" s="16">
        <f>IF(ISERROR(VLOOKUP(F195,'School(vakanties)&amp;Activiteiten'!A$4:A$102,1,FALSE)=TRUE),IF(AND(AJ194&gt;0,AJ194&lt;999),AJ194-1,0),VLOOKUP(F195,'School(vakanties)&amp;Activiteiten'!A$4:D$102,4,FALSE))</f>
        <v>23</v>
      </c>
    </row>
    <row r="196" spans="1:36" x14ac:dyDescent="0.25">
      <c r="A196" s="180" t="str">
        <f t="shared" si="6"/>
        <v>Zomervakantie (voorbeeld)</v>
      </c>
      <c r="B196" s="110" t="str">
        <f t="shared" si="7"/>
        <v>--</v>
      </c>
      <c r="C196" s="179" t="str">
        <f>IF(F196="--","--",IF(ISEVEN(B196)=TRUE,SUBSTITUTE(LEFT(VLOOKUP(E196,'Basisgegevens+Uitleg'!$B$19:$D$25,3,),1),0,"--"),SUBSTITUTE(LEFT(VLOOKUP(E196,'Basisgegevens+Uitleg'!$B$19:$C$25,2,),1),0,"--")))</f>
        <v>--</v>
      </c>
      <c r="D196" s="179" t="str">
        <f>IF(F196="--","--",TRIM(IF(ISERROR(SEARCH("V",IF(IF('Basisgegevens+Uitleg'!$C$5="Ja",LEN(G196&amp;H196&amp;I196&amp;J196),0)+IF('Basisgegevens+Uitleg'!$C$6="Ja",LEN(L196&amp;M196&amp;N196&amp;O196),0)+IF('Basisgegevens+Uitleg'!$C$7="Ja",LEN(Q196&amp;R196&amp;S196&amp;T196),0)+IF('Basisgegevens+Uitleg'!$C$8="Ja",LEN(V196&amp;W196&amp;X196&amp;Y196),0)+IF('Basisgegevens+Uitleg'!$C$9="Ja",LEN(AA196&amp;AB196&amp;AC196&amp;AD196),0)&lt;(4+IF('Basisgegevens+Uitleg'!$C$6="Ja",4,0)+IF('Basisgegevens+Uitleg'!$C$7="Ja",4,0)+IF('Basisgegevens+Uitleg'!$C$8="Ja",4,0)+IF('Basisgegevens+Uitleg'!$C$9="Ja",4,0)),C196,"Niet")&amp;(G196&amp;H196&amp;I196&amp;J196&amp;IF('Basisgegevens+Uitleg'!$C$6="Ja",L196&amp;M196&amp;N196&amp;O196,"")&amp;IF('Basisgegevens+Uitleg'!$C$7="Ja",Q196&amp;R196&amp;S196&amp;T196,"")&amp;IF('Basisgegevens+Uitleg'!$C$8="Ja",V196&amp;W196&amp;X196&amp;Y196,"")&amp;IF('Basisgegevens+Uitleg'!$C$9="Ja",AA196&amp;AB196&amp;AC196&amp;AD196,"")),1))=TRUE,"","V ")&amp;IF(ISERROR(SEARCH("M",IF(IF('Basisgegevens+Uitleg'!$C$5="Ja",LEN(G196&amp;H196&amp;I196&amp;J196),0)+IF('Basisgegevens+Uitleg'!$C$6="Ja",LEN(L196&amp;M196&amp;N196&amp;O196),0)+IF('Basisgegevens+Uitleg'!$C$7="Ja",LEN(Q196&amp;R196&amp;S196&amp;T196),0)+IF('Basisgegevens+Uitleg'!$C$8="Ja",LEN(V196&amp;W196&amp;X196&amp;Y196),0)+IF('Basisgegevens+Uitleg'!$C$9="Ja",LEN(AA196&amp;AB196&amp;AC196&amp;AD196),0)&lt;(4+IF('Basisgegevens+Uitleg'!$C$6="Ja",4,0)+IF('Basisgegevens+Uitleg'!$C$7="Ja",4,0)+IF('Basisgegevens+Uitleg'!$C$8="Ja",4,0)+IF('Basisgegevens+Uitleg'!$C$9="Ja",4,0)),C196,"Niet")&amp;(G196&amp;H196&amp;I196&amp;J196&amp;IF('Basisgegevens+Uitleg'!$C$6="Ja",L196&amp;M196&amp;N196&amp;O196,"")&amp;IF('Basisgegevens+Uitleg'!$C$7="Ja",Q196&amp;R196&amp;S196&amp;T196,"")&amp;IF('Basisgegevens+Uitleg'!$C$8="Ja",V196&amp;W196&amp;X196&amp;Y196,"")&amp;IF('Basisgegevens+Uitleg'!$C$9="Ja",AA196&amp;AB196&amp;AC196&amp;AD196,"")),1))=TRUE,"","M ")&amp;IF(ISERROR(SEARCH("A",IF(IF('Basisgegevens+Uitleg'!$C$5="Ja",LEN(G196&amp;H196&amp;I196&amp;J196),0)+IF('Basisgegevens+Uitleg'!$C$6="Ja",LEN(L196&amp;M196&amp;N196&amp;O196),0)+IF('Basisgegevens+Uitleg'!$C$7="Ja",LEN(Q196&amp;R196&amp;S196&amp;T196),0)+IF('Basisgegevens+Uitleg'!$C$8="Ja",LEN(V196&amp;W196&amp;X196&amp;Y196),0)+IF('Basisgegevens+Uitleg'!$C$9="Ja",LEN(AA196&amp;AB196&amp;AC196&amp;AD196),0)&lt;(4+IF('Basisgegevens+Uitleg'!$C$6="Ja",4,0)+IF('Basisgegevens+Uitleg'!$C$7="Ja",4,0)+IF('Basisgegevens+Uitleg'!$C$8="Ja",4,0)+IF('Basisgegevens+Uitleg'!$C$9="Ja",4,0)),C196,"Niet")&amp;(G196&amp;H196&amp;I196&amp;J196&amp;IF('Basisgegevens+Uitleg'!$C$6="Ja",L196&amp;M196&amp;N196&amp;O196,"")&amp;IF('Basisgegevens+Uitleg'!$C$7="Ja",Q196&amp;R196&amp;S196&amp;T196,"")&amp;IF('Basisgegevens+Uitleg'!$C$8="Ja",V196&amp;W196&amp;X196&amp;Y196,"")&amp;IF('Basisgegevens+Uitleg'!$C$9="Ja",AA196&amp;AB196&amp;AC196&amp;AD196,"")),1))=TRUE,"","A")))</f>
        <v>--</v>
      </c>
      <c r="E196" s="110" t="str">
        <f t="shared" si="8"/>
        <v>--</v>
      </c>
      <c r="F196" s="138" t="str">
        <f>IF(ROW(E196)-5&lt;='Basisgegevens+Uitleg'!$C$2,F195+1,"--")</f>
        <v>--</v>
      </c>
      <c r="G196" s="86"/>
      <c r="H196" s="82"/>
      <c r="I196" s="82"/>
      <c r="J196" s="87"/>
      <c r="K196" s="9"/>
      <c r="L196" s="86"/>
      <c r="M196" s="82"/>
      <c r="N196" s="82"/>
      <c r="O196" s="87"/>
      <c r="P196" s="9"/>
      <c r="Q196" s="86"/>
      <c r="R196" s="82"/>
      <c r="S196" s="82"/>
      <c r="T196" s="87"/>
      <c r="U196" s="9"/>
      <c r="V196" s="86"/>
      <c r="W196" s="82"/>
      <c r="X196" s="82"/>
      <c r="Y196" s="87"/>
      <c r="Z196" s="9"/>
      <c r="AA196" s="86"/>
      <c r="AB196" s="82"/>
      <c r="AC196" s="82"/>
      <c r="AD196" s="87"/>
      <c r="AE196" s="9"/>
      <c r="AF196" s="108"/>
      <c r="AG196" s="18" t="str">
        <f>IF(ISERROR(VLOOKUP($F196,'Speciale dagen&amp;Activiteiten'!$A$3:$A$100,1,FALSE))=TRUE,"",VLOOKUP($F196,'Speciale dagen&amp;Activiteiten'!$A$3:$B$100,2,FALSE))</f>
        <v/>
      </c>
      <c r="AH196" s="14" t="str">
        <f>IF(ISERROR(VLOOKUP(CONCATENATE(DAY($F196),"-",MONTH($F196)),Verjaardagen!$C$2:$C$101,1,FALSE))=TRUE,"",VLOOKUP(CONCATENATE(DAY($F196),"-",MONTH($F196)),Verjaardagen!$C$2:$E$101,3,FALSE))</f>
        <v/>
      </c>
      <c r="AI196" s="15" t="str">
        <f>IF(ISERROR(VLOOKUP(F196,'School(vakanties)&amp;Activiteiten'!A$4:A$102,1,FALSE)=TRUE),IF(ISERROR(VLOOKUP(F196,'School(vakanties)&amp;Activiteiten'!B$4:B$102,1,FALSE)=TRUE),IF(AJ196&gt;0,AI195,""),VLOOKUP(F196,'School(vakanties)&amp;Activiteiten'!B$4:C$102,2,FALSE)),VLOOKUP(F196,'School(vakanties)&amp;Activiteiten'!A$4:C$102,3,FALSE))</f>
        <v>Zomervakantie (voorbeeld)</v>
      </c>
      <c r="AJ196" s="16">
        <f>IF(ISERROR(VLOOKUP(F196,'School(vakanties)&amp;Activiteiten'!A$4:A$102,1,FALSE)=TRUE),IF(AND(AJ195&gt;0,AJ195&lt;999),AJ195-1,0),VLOOKUP(F196,'School(vakanties)&amp;Activiteiten'!A$4:D$102,4,FALSE))</f>
        <v>22</v>
      </c>
    </row>
    <row r="197" spans="1:36" x14ac:dyDescent="0.25">
      <c r="A197" s="180" t="str">
        <f t="shared" si="6"/>
        <v>Zomervakantie (voorbeeld)</v>
      </c>
      <c r="B197" s="110" t="str">
        <f t="shared" si="7"/>
        <v>--</v>
      </c>
      <c r="C197" s="179" t="str">
        <f>IF(F197="--","--",IF(ISEVEN(B197)=TRUE,SUBSTITUTE(LEFT(VLOOKUP(E197,'Basisgegevens+Uitleg'!$B$19:$D$25,3,),1),0,"--"),SUBSTITUTE(LEFT(VLOOKUP(E197,'Basisgegevens+Uitleg'!$B$19:$C$25,2,),1),0,"--")))</f>
        <v>--</v>
      </c>
      <c r="D197" s="179" t="str">
        <f>IF(F197="--","--",TRIM(IF(ISERROR(SEARCH("V",IF(IF('Basisgegevens+Uitleg'!$C$5="Ja",LEN(G197&amp;H197&amp;I197&amp;J197),0)+IF('Basisgegevens+Uitleg'!$C$6="Ja",LEN(L197&amp;M197&amp;N197&amp;O197),0)+IF('Basisgegevens+Uitleg'!$C$7="Ja",LEN(Q197&amp;R197&amp;S197&amp;T197),0)+IF('Basisgegevens+Uitleg'!$C$8="Ja",LEN(V197&amp;W197&amp;X197&amp;Y197),0)+IF('Basisgegevens+Uitleg'!$C$9="Ja",LEN(AA197&amp;AB197&amp;AC197&amp;AD197),0)&lt;(4+IF('Basisgegevens+Uitleg'!$C$6="Ja",4,0)+IF('Basisgegevens+Uitleg'!$C$7="Ja",4,0)+IF('Basisgegevens+Uitleg'!$C$8="Ja",4,0)+IF('Basisgegevens+Uitleg'!$C$9="Ja",4,0)),C197,"Niet")&amp;(G197&amp;H197&amp;I197&amp;J197&amp;IF('Basisgegevens+Uitleg'!$C$6="Ja",L197&amp;M197&amp;N197&amp;O197,"")&amp;IF('Basisgegevens+Uitleg'!$C$7="Ja",Q197&amp;R197&amp;S197&amp;T197,"")&amp;IF('Basisgegevens+Uitleg'!$C$8="Ja",V197&amp;W197&amp;X197&amp;Y197,"")&amp;IF('Basisgegevens+Uitleg'!$C$9="Ja",AA197&amp;AB197&amp;AC197&amp;AD197,"")),1))=TRUE,"","V ")&amp;IF(ISERROR(SEARCH("M",IF(IF('Basisgegevens+Uitleg'!$C$5="Ja",LEN(G197&amp;H197&amp;I197&amp;J197),0)+IF('Basisgegevens+Uitleg'!$C$6="Ja",LEN(L197&amp;M197&amp;N197&amp;O197),0)+IF('Basisgegevens+Uitleg'!$C$7="Ja",LEN(Q197&amp;R197&amp;S197&amp;T197),0)+IF('Basisgegevens+Uitleg'!$C$8="Ja",LEN(V197&amp;W197&amp;X197&amp;Y197),0)+IF('Basisgegevens+Uitleg'!$C$9="Ja",LEN(AA197&amp;AB197&amp;AC197&amp;AD197),0)&lt;(4+IF('Basisgegevens+Uitleg'!$C$6="Ja",4,0)+IF('Basisgegevens+Uitleg'!$C$7="Ja",4,0)+IF('Basisgegevens+Uitleg'!$C$8="Ja",4,0)+IF('Basisgegevens+Uitleg'!$C$9="Ja",4,0)),C197,"Niet")&amp;(G197&amp;H197&amp;I197&amp;J197&amp;IF('Basisgegevens+Uitleg'!$C$6="Ja",L197&amp;M197&amp;N197&amp;O197,"")&amp;IF('Basisgegevens+Uitleg'!$C$7="Ja",Q197&amp;R197&amp;S197&amp;T197,"")&amp;IF('Basisgegevens+Uitleg'!$C$8="Ja",V197&amp;W197&amp;X197&amp;Y197,"")&amp;IF('Basisgegevens+Uitleg'!$C$9="Ja",AA197&amp;AB197&amp;AC197&amp;AD197,"")),1))=TRUE,"","M ")&amp;IF(ISERROR(SEARCH("A",IF(IF('Basisgegevens+Uitleg'!$C$5="Ja",LEN(G197&amp;H197&amp;I197&amp;J197),0)+IF('Basisgegevens+Uitleg'!$C$6="Ja",LEN(L197&amp;M197&amp;N197&amp;O197),0)+IF('Basisgegevens+Uitleg'!$C$7="Ja",LEN(Q197&amp;R197&amp;S197&amp;T197),0)+IF('Basisgegevens+Uitleg'!$C$8="Ja",LEN(V197&amp;W197&amp;X197&amp;Y197),0)+IF('Basisgegevens+Uitleg'!$C$9="Ja",LEN(AA197&amp;AB197&amp;AC197&amp;AD197),0)&lt;(4+IF('Basisgegevens+Uitleg'!$C$6="Ja",4,0)+IF('Basisgegevens+Uitleg'!$C$7="Ja",4,0)+IF('Basisgegevens+Uitleg'!$C$8="Ja",4,0)+IF('Basisgegevens+Uitleg'!$C$9="Ja",4,0)),C197,"Niet")&amp;(G197&amp;H197&amp;I197&amp;J197&amp;IF('Basisgegevens+Uitleg'!$C$6="Ja",L197&amp;M197&amp;N197&amp;O197,"")&amp;IF('Basisgegevens+Uitleg'!$C$7="Ja",Q197&amp;R197&amp;S197&amp;T197,"")&amp;IF('Basisgegevens+Uitleg'!$C$8="Ja",V197&amp;W197&amp;X197&amp;Y197,"")&amp;IF('Basisgegevens+Uitleg'!$C$9="Ja",AA197&amp;AB197&amp;AC197&amp;AD197,"")),1))=TRUE,"","A")))</f>
        <v>--</v>
      </c>
      <c r="E197" s="110" t="str">
        <f t="shared" si="8"/>
        <v>--</v>
      </c>
      <c r="F197" s="138" t="str">
        <f>IF(ROW(E197)-5&lt;='Basisgegevens+Uitleg'!$C$2,F196+1,"--")</f>
        <v>--</v>
      </c>
      <c r="G197" s="86"/>
      <c r="H197" s="82"/>
      <c r="I197" s="82"/>
      <c r="J197" s="87"/>
      <c r="K197" s="9"/>
      <c r="L197" s="86"/>
      <c r="M197" s="82"/>
      <c r="N197" s="82"/>
      <c r="O197" s="87"/>
      <c r="P197" s="9"/>
      <c r="Q197" s="86"/>
      <c r="R197" s="82"/>
      <c r="S197" s="82"/>
      <c r="T197" s="87"/>
      <c r="U197" s="9"/>
      <c r="V197" s="86"/>
      <c r="W197" s="82"/>
      <c r="X197" s="82"/>
      <c r="Y197" s="87"/>
      <c r="Z197" s="9"/>
      <c r="AA197" s="86"/>
      <c r="AB197" s="82"/>
      <c r="AC197" s="82"/>
      <c r="AD197" s="87"/>
      <c r="AE197" s="9"/>
      <c r="AF197" s="108"/>
      <c r="AG197" s="18" t="str">
        <f>IF(ISERROR(VLOOKUP($F197,'Speciale dagen&amp;Activiteiten'!$A$3:$A$100,1,FALSE))=TRUE,"",VLOOKUP($F197,'Speciale dagen&amp;Activiteiten'!$A$3:$B$100,2,FALSE))</f>
        <v/>
      </c>
      <c r="AH197" s="14" t="str">
        <f>IF(ISERROR(VLOOKUP(CONCATENATE(DAY($F197),"-",MONTH($F197)),Verjaardagen!$C$2:$C$101,1,FALSE))=TRUE,"",VLOOKUP(CONCATENATE(DAY($F197),"-",MONTH($F197)),Verjaardagen!$C$2:$E$101,3,FALSE))</f>
        <v/>
      </c>
      <c r="AI197" s="15" t="str">
        <f>IF(ISERROR(VLOOKUP(F197,'School(vakanties)&amp;Activiteiten'!A$4:A$102,1,FALSE)=TRUE),IF(ISERROR(VLOOKUP(F197,'School(vakanties)&amp;Activiteiten'!B$4:B$102,1,FALSE)=TRUE),IF(AJ197&gt;0,AI196,""),VLOOKUP(F197,'School(vakanties)&amp;Activiteiten'!B$4:C$102,2,FALSE)),VLOOKUP(F197,'School(vakanties)&amp;Activiteiten'!A$4:C$102,3,FALSE))</f>
        <v>Zomervakantie (voorbeeld)</v>
      </c>
      <c r="AJ197" s="16">
        <f>IF(ISERROR(VLOOKUP(F197,'School(vakanties)&amp;Activiteiten'!A$4:A$102,1,FALSE)=TRUE),IF(AND(AJ196&gt;0,AJ196&lt;999),AJ196-1,0),VLOOKUP(F197,'School(vakanties)&amp;Activiteiten'!A$4:D$102,4,FALSE))</f>
        <v>21</v>
      </c>
    </row>
    <row r="198" spans="1:36" x14ac:dyDescent="0.25">
      <c r="A198" s="180" t="str">
        <f t="shared" si="6"/>
        <v>Zomervakantie (voorbeeld)</v>
      </c>
      <c r="B198" s="110" t="str">
        <f t="shared" si="7"/>
        <v>--</v>
      </c>
      <c r="C198" s="179" t="str">
        <f>IF(F198="--","--",IF(ISEVEN(B198)=TRUE,SUBSTITUTE(LEFT(VLOOKUP(E198,'Basisgegevens+Uitleg'!$B$19:$D$25,3,),1),0,"--"),SUBSTITUTE(LEFT(VLOOKUP(E198,'Basisgegevens+Uitleg'!$B$19:$C$25,2,),1),0,"--")))</f>
        <v>--</v>
      </c>
      <c r="D198" s="179" t="str">
        <f>IF(F198="--","--",TRIM(IF(ISERROR(SEARCH("V",IF(IF('Basisgegevens+Uitleg'!$C$5="Ja",LEN(G198&amp;H198&amp;I198&amp;J198),0)+IF('Basisgegevens+Uitleg'!$C$6="Ja",LEN(L198&amp;M198&amp;N198&amp;O198),0)+IF('Basisgegevens+Uitleg'!$C$7="Ja",LEN(Q198&amp;R198&amp;S198&amp;T198),0)+IF('Basisgegevens+Uitleg'!$C$8="Ja",LEN(V198&amp;W198&amp;X198&amp;Y198),0)+IF('Basisgegevens+Uitleg'!$C$9="Ja",LEN(AA198&amp;AB198&amp;AC198&amp;AD198),0)&lt;(4+IF('Basisgegevens+Uitleg'!$C$6="Ja",4,0)+IF('Basisgegevens+Uitleg'!$C$7="Ja",4,0)+IF('Basisgegevens+Uitleg'!$C$8="Ja",4,0)+IF('Basisgegevens+Uitleg'!$C$9="Ja",4,0)),C198,"Niet")&amp;(G198&amp;H198&amp;I198&amp;J198&amp;IF('Basisgegevens+Uitleg'!$C$6="Ja",L198&amp;M198&amp;N198&amp;O198,"")&amp;IF('Basisgegevens+Uitleg'!$C$7="Ja",Q198&amp;R198&amp;S198&amp;T198,"")&amp;IF('Basisgegevens+Uitleg'!$C$8="Ja",V198&amp;W198&amp;X198&amp;Y198,"")&amp;IF('Basisgegevens+Uitleg'!$C$9="Ja",AA198&amp;AB198&amp;AC198&amp;AD198,"")),1))=TRUE,"","V ")&amp;IF(ISERROR(SEARCH("M",IF(IF('Basisgegevens+Uitleg'!$C$5="Ja",LEN(G198&amp;H198&amp;I198&amp;J198),0)+IF('Basisgegevens+Uitleg'!$C$6="Ja",LEN(L198&amp;M198&amp;N198&amp;O198),0)+IF('Basisgegevens+Uitleg'!$C$7="Ja",LEN(Q198&amp;R198&amp;S198&amp;T198),0)+IF('Basisgegevens+Uitleg'!$C$8="Ja",LEN(V198&amp;W198&amp;X198&amp;Y198),0)+IF('Basisgegevens+Uitleg'!$C$9="Ja",LEN(AA198&amp;AB198&amp;AC198&amp;AD198),0)&lt;(4+IF('Basisgegevens+Uitleg'!$C$6="Ja",4,0)+IF('Basisgegevens+Uitleg'!$C$7="Ja",4,0)+IF('Basisgegevens+Uitleg'!$C$8="Ja",4,0)+IF('Basisgegevens+Uitleg'!$C$9="Ja",4,0)),C198,"Niet")&amp;(G198&amp;H198&amp;I198&amp;J198&amp;IF('Basisgegevens+Uitleg'!$C$6="Ja",L198&amp;M198&amp;N198&amp;O198,"")&amp;IF('Basisgegevens+Uitleg'!$C$7="Ja",Q198&amp;R198&amp;S198&amp;T198,"")&amp;IF('Basisgegevens+Uitleg'!$C$8="Ja",V198&amp;W198&amp;X198&amp;Y198,"")&amp;IF('Basisgegevens+Uitleg'!$C$9="Ja",AA198&amp;AB198&amp;AC198&amp;AD198,"")),1))=TRUE,"","M ")&amp;IF(ISERROR(SEARCH("A",IF(IF('Basisgegevens+Uitleg'!$C$5="Ja",LEN(G198&amp;H198&amp;I198&amp;J198),0)+IF('Basisgegevens+Uitleg'!$C$6="Ja",LEN(L198&amp;M198&amp;N198&amp;O198),0)+IF('Basisgegevens+Uitleg'!$C$7="Ja",LEN(Q198&amp;R198&amp;S198&amp;T198),0)+IF('Basisgegevens+Uitleg'!$C$8="Ja",LEN(V198&amp;W198&amp;X198&amp;Y198),0)+IF('Basisgegevens+Uitleg'!$C$9="Ja",LEN(AA198&amp;AB198&amp;AC198&amp;AD198),0)&lt;(4+IF('Basisgegevens+Uitleg'!$C$6="Ja",4,0)+IF('Basisgegevens+Uitleg'!$C$7="Ja",4,0)+IF('Basisgegevens+Uitleg'!$C$8="Ja",4,0)+IF('Basisgegevens+Uitleg'!$C$9="Ja",4,0)),C198,"Niet")&amp;(G198&amp;H198&amp;I198&amp;J198&amp;IF('Basisgegevens+Uitleg'!$C$6="Ja",L198&amp;M198&amp;N198&amp;O198,"")&amp;IF('Basisgegevens+Uitleg'!$C$7="Ja",Q198&amp;R198&amp;S198&amp;T198,"")&amp;IF('Basisgegevens+Uitleg'!$C$8="Ja",V198&amp;W198&amp;X198&amp;Y198,"")&amp;IF('Basisgegevens+Uitleg'!$C$9="Ja",AA198&amp;AB198&amp;AC198&amp;AD198,"")),1))=TRUE,"","A")))</f>
        <v>--</v>
      </c>
      <c r="E198" s="110" t="str">
        <f t="shared" si="8"/>
        <v>--</v>
      </c>
      <c r="F198" s="138" t="str">
        <f>IF(ROW(E198)-5&lt;='Basisgegevens+Uitleg'!$C$2,F197+1,"--")</f>
        <v>--</v>
      </c>
      <c r="G198" s="86"/>
      <c r="H198" s="82"/>
      <c r="I198" s="82"/>
      <c r="J198" s="87"/>
      <c r="K198" s="9"/>
      <c r="L198" s="86"/>
      <c r="M198" s="82"/>
      <c r="N198" s="82"/>
      <c r="O198" s="87"/>
      <c r="P198" s="9"/>
      <c r="Q198" s="86"/>
      <c r="R198" s="82"/>
      <c r="S198" s="82"/>
      <c r="T198" s="87"/>
      <c r="U198" s="9"/>
      <c r="V198" s="86"/>
      <c r="W198" s="82"/>
      <c r="X198" s="82"/>
      <c r="Y198" s="87"/>
      <c r="Z198" s="9"/>
      <c r="AA198" s="86"/>
      <c r="AB198" s="82"/>
      <c r="AC198" s="82"/>
      <c r="AD198" s="87"/>
      <c r="AE198" s="9"/>
      <c r="AF198" s="108"/>
      <c r="AG198" s="18" t="str">
        <f>IF(ISERROR(VLOOKUP($F198,'Speciale dagen&amp;Activiteiten'!$A$3:$A$100,1,FALSE))=TRUE,"",VLOOKUP($F198,'Speciale dagen&amp;Activiteiten'!$A$3:$B$100,2,FALSE))</f>
        <v/>
      </c>
      <c r="AH198" s="14" t="str">
        <f>IF(ISERROR(VLOOKUP(CONCATENATE(DAY($F198),"-",MONTH($F198)),Verjaardagen!$C$2:$C$101,1,FALSE))=TRUE,"",VLOOKUP(CONCATENATE(DAY($F198),"-",MONTH($F198)),Verjaardagen!$C$2:$E$101,3,FALSE))</f>
        <v/>
      </c>
      <c r="AI198" s="15" t="str">
        <f>IF(ISERROR(VLOOKUP(F198,'School(vakanties)&amp;Activiteiten'!A$4:A$102,1,FALSE)=TRUE),IF(ISERROR(VLOOKUP(F198,'School(vakanties)&amp;Activiteiten'!B$4:B$102,1,FALSE)=TRUE),IF(AJ198&gt;0,AI197,""),VLOOKUP(F198,'School(vakanties)&amp;Activiteiten'!B$4:C$102,2,FALSE)),VLOOKUP(F198,'School(vakanties)&amp;Activiteiten'!A$4:C$102,3,FALSE))</f>
        <v>Zomervakantie (voorbeeld)</v>
      </c>
      <c r="AJ198" s="16">
        <f>IF(ISERROR(VLOOKUP(F198,'School(vakanties)&amp;Activiteiten'!A$4:A$102,1,FALSE)=TRUE),IF(AND(AJ197&gt;0,AJ197&lt;999),AJ197-1,0),VLOOKUP(F198,'School(vakanties)&amp;Activiteiten'!A$4:D$102,4,FALSE))</f>
        <v>20</v>
      </c>
    </row>
    <row r="199" spans="1:36" x14ac:dyDescent="0.25">
      <c r="A199" s="180" t="str">
        <f t="shared" ref="A199:A262" si="9">IF(AG199&amp;AH199&amp;AI199="","--",SUBSTITUTE(SUBSTITUTE(SUBSTITUTE(IF(AG199="","--",AG199)&amp;"/"&amp;IF(AH199="","--",AH199)&amp;"/"&amp;IF(AI199="","--",AI199),"--/",""),"//--",""),"/--",""))</f>
        <v>Zomervakantie (voorbeeld)</v>
      </c>
      <c r="B199" s="110" t="str">
        <f t="shared" ref="B199:B262" si="10">IF(F199="--","--",IF(E199="Zondag",WEEKNUM(F199,1)-1,WEEKNUM(F199,1)))</f>
        <v>--</v>
      </c>
      <c r="C199" s="179" t="str">
        <f>IF(F199="--","--",IF(ISEVEN(B199)=TRUE,SUBSTITUTE(LEFT(VLOOKUP(E199,'Basisgegevens+Uitleg'!$B$19:$D$25,3,),1),0,"--"),SUBSTITUTE(LEFT(VLOOKUP(E199,'Basisgegevens+Uitleg'!$B$19:$C$25,2,),1),0,"--")))</f>
        <v>--</v>
      </c>
      <c r="D199" s="179" t="str">
        <f>IF(F199="--","--",TRIM(IF(ISERROR(SEARCH("V",IF(IF('Basisgegevens+Uitleg'!$C$5="Ja",LEN(G199&amp;H199&amp;I199&amp;J199),0)+IF('Basisgegevens+Uitleg'!$C$6="Ja",LEN(L199&amp;M199&amp;N199&amp;O199),0)+IF('Basisgegevens+Uitleg'!$C$7="Ja",LEN(Q199&amp;R199&amp;S199&amp;T199),0)+IF('Basisgegevens+Uitleg'!$C$8="Ja",LEN(V199&amp;W199&amp;X199&amp;Y199),0)+IF('Basisgegevens+Uitleg'!$C$9="Ja",LEN(AA199&amp;AB199&amp;AC199&amp;AD199),0)&lt;(4+IF('Basisgegevens+Uitleg'!$C$6="Ja",4,0)+IF('Basisgegevens+Uitleg'!$C$7="Ja",4,0)+IF('Basisgegevens+Uitleg'!$C$8="Ja",4,0)+IF('Basisgegevens+Uitleg'!$C$9="Ja",4,0)),C199,"Niet")&amp;(G199&amp;H199&amp;I199&amp;J199&amp;IF('Basisgegevens+Uitleg'!$C$6="Ja",L199&amp;M199&amp;N199&amp;O199,"")&amp;IF('Basisgegevens+Uitleg'!$C$7="Ja",Q199&amp;R199&amp;S199&amp;T199,"")&amp;IF('Basisgegevens+Uitleg'!$C$8="Ja",V199&amp;W199&amp;X199&amp;Y199,"")&amp;IF('Basisgegevens+Uitleg'!$C$9="Ja",AA199&amp;AB199&amp;AC199&amp;AD199,"")),1))=TRUE,"","V ")&amp;IF(ISERROR(SEARCH("M",IF(IF('Basisgegevens+Uitleg'!$C$5="Ja",LEN(G199&amp;H199&amp;I199&amp;J199),0)+IF('Basisgegevens+Uitleg'!$C$6="Ja",LEN(L199&amp;M199&amp;N199&amp;O199),0)+IF('Basisgegevens+Uitleg'!$C$7="Ja",LEN(Q199&amp;R199&amp;S199&amp;T199),0)+IF('Basisgegevens+Uitleg'!$C$8="Ja",LEN(V199&amp;W199&amp;X199&amp;Y199),0)+IF('Basisgegevens+Uitleg'!$C$9="Ja",LEN(AA199&amp;AB199&amp;AC199&amp;AD199),0)&lt;(4+IF('Basisgegevens+Uitleg'!$C$6="Ja",4,0)+IF('Basisgegevens+Uitleg'!$C$7="Ja",4,0)+IF('Basisgegevens+Uitleg'!$C$8="Ja",4,0)+IF('Basisgegevens+Uitleg'!$C$9="Ja",4,0)),C199,"Niet")&amp;(G199&amp;H199&amp;I199&amp;J199&amp;IF('Basisgegevens+Uitleg'!$C$6="Ja",L199&amp;M199&amp;N199&amp;O199,"")&amp;IF('Basisgegevens+Uitleg'!$C$7="Ja",Q199&amp;R199&amp;S199&amp;T199,"")&amp;IF('Basisgegevens+Uitleg'!$C$8="Ja",V199&amp;W199&amp;X199&amp;Y199,"")&amp;IF('Basisgegevens+Uitleg'!$C$9="Ja",AA199&amp;AB199&amp;AC199&amp;AD199,"")),1))=TRUE,"","M ")&amp;IF(ISERROR(SEARCH("A",IF(IF('Basisgegevens+Uitleg'!$C$5="Ja",LEN(G199&amp;H199&amp;I199&amp;J199),0)+IF('Basisgegevens+Uitleg'!$C$6="Ja",LEN(L199&amp;M199&amp;N199&amp;O199),0)+IF('Basisgegevens+Uitleg'!$C$7="Ja",LEN(Q199&amp;R199&amp;S199&amp;T199),0)+IF('Basisgegevens+Uitleg'!$C$8="Ja",LEN(V199&amp;W199&amp;X199&amp;Y199),0)+IF('Basisgegevens+Uitleg'!$C$9="Ja",LEN(AA199&amp;AB199&amp;AC199&amp;AD199),0)&lt;(4+IF('Basisgegevens+Uitleg'!$C$6="Ja",4,0)+IF('Basisgegevens+Uitleg'!$C$7="Ja",4,0)+IF('Basisgegevens+Uitleg'!$C$8="Ja",4,0)+IF('Basisgegevens+Uitleg'!$C$9="Ja",4,0)),C199,"Niet")&amp;(G199&amp;H199&amp;I199&amp;J199&amp;IF('Basisgegevens+Uitleg'!$C$6="Ja",L199&amp;M199&amp;N199&amp;O199,"")&amp;IF('Basisgegevens+Uitleg'!$C$7="Ja",Q199&amp;R199&amp;S199&amp;T199,"")&amp;IF('Basisgegevens+Uitleg'!$C$8="Ja",V199&amp;W199&amp;X199&amp;Y199,"")&amp;IF('Basisgegevens+Uitleg'!$C$9="Ja",AA199&amp;AB199&amp;AC199&amp;AD199,"")),1))=TRUE,"","A")))</f>
        <v>--</v>
      </c>
      <c r="E199" s="110" t="str">
        <f t="shared" ref="E199:E262" si="11">IF(F199="--","--",IF(WEEKDAY(F199)=1,"Zondag",IF(WEEKDAY(F199)=2,"Maandag",IF(WEEKDAY(F199)=3,"Dinsdag",IF(WEEKDAY(F199)=4,"Woensdag",IF(WEEKDAY(F199)=5,"Donderdag",IF(WEEKDAY(F199)=6,"Vrijdag",IF(WEEKDAY(F199)=7,"Zaterdag","--"))))))))</f>
        <v>--</v>
      </c>
      <c r="F199" s="138" t="str">
        <f>IF(ROW(E199)-5&lt;='Basisgegevens+Uitleg'!$C$2,F198+1,"--")</f>
        <v>--</v>
      </c>
      <c r="G199" s="86"/>
      <c r="H199" s="82"/>
      <c r="I199" s="82"/>
      <c r="J199" s="87"/>
      <c r="K199" s="9"/>
      <c r="L199" s="86"/>
      <c r="M199" s="82"/>
      <c r="N199" s="82"/>
      <c r="O199" s="87"/>
      <c r="P199" s="9"/>
      <c r="Q199" s="86"/>
      <c r="R199" s="82"/>
      <c r="S199" s="82"/>
      <c r="T199" s="87"/>
      <c r="U199" s="9"/>
      <c r="V199" s="86"/>
      <c r="W199" s="82"/>
      <c r="X199" s="82"/>
      <c r="Y199" s="87"/>
      <c r="Z199" s="9"/>
      <c r="AA199" s="86"/>
      <c r="AB199" s="82"/>
      <c r="AC199" s="82"/>
      <c r="AD199" s="87"/>
      <c r="AE199" s="9"/>
      <c r="AF199" s="108"/>
      <c r="AG199" s="18" t="str">
        <f>IF(ISERROR(VLOOKUP($F199,'Speciale dagen&amp;Activiteiten'!$A$3:$A$100,1,FALSE))=TRUE,"",VLOOKUP($F199,'Speciale dagen&amp;Activiteiten'!$A$3:$B$100,2,FALSE))</f>
        <v/>
      </c>
      <c r="AH199" s="14" t="str">
        <f>IF(ISERROR(VLOOKUP(CONCATENATE(DAY($F199),"-",MONTH($F199)),Verjaardagen!$C$2:$C$101,1,FALSE))=TRUE,"",VLOOKUP(CONCATENATE(DAY($F199),"-",MONTH($F199)),Verjaardagen!$C$2:$E$101,3,FALSE))</f>
        <v/>
      </c>
      <c r="AI199" s="15" t="str">
        <f>IF(ISERROR(VLOOKUP(F199,'School(vakanties)&amp;Activiteiten'!A$4:A$102,1,FALSE)=TRUE),IF(ISERROR(VLOOKUP(F199,'School(vakanties)&amp;Activiteiten'!B$4:B$102,1,FALSE)=TRUE),IF(AJ199&gt;0,AI198,""),VLOOKUP(F199,'School(vakanties)&amp;Activiteiten'!B$4:C$102,2,FALSE)),VLOOKUP(F199,'School(vakanties)&amp;Activiteiten'!A$4:C$102,3,FALSE))</f>
        <v>Zomervakantie (voorbeeld)</v>
      </c>
      <c r="AJ199" s="16">
        <f>IF(ISERROR(VLOOKUP(F199,'School(vakanties)&amp;Activiteiten'!A$4:A$102,1,FALSE)=TRUE),IF(AND(AJ198&gt;0,AJ198&lt;999),AJ198-1,0),VLOOKUP(F199,'School(vakanties)&amp;Activiteiten'!A$4:D$102,4,FALSE))</f>
        <v>19</v>
      </c>
    </row>
    <row r="200" spans="1:36" x14ac:dyDescent="0.25">
      <c r="A200" s="180" t="str">
        <f t="shared" si="9"/>
        <v>Zomervakantie (voorbeeld)</v>
      </c>
      <c r="B200" s="110" t="str">
        <f t="shared" si="10"/>
        <v>--</v>
      </c>
      <c r="C200" s="179" t="str">
        <f>IF(F200="--","--",IF(ISEVEN(B200)=TRUE,SUBSTITUTE(LEFT(VLOOKUP(E200,'Basisgegevens+Uitleg'!$B$19:$D$25,3,),1),0,"--"),SUBSTITUTE(LEFT(VLOOKUP(E200,'Basisgegevens+Uitleg'!$B$19:$C$25,2,),1),0,"--")))</f>
        <v>--</v>
      </c>
      <c r="D200" s="179" t="str">
        <f>IF(F200="--","--",TRIM(IF(ISERROR(SEARCH("V",IF(IF('Basisgegevens+Uitleg'!$C$5="Ja",LEN(G200&amp;H200&amp;I200&amp;J200),0)+IF('Basisgegevens+Uitleg'!$C$6="Ja",LEN(L200&amp;M200&amp;N200&amp;O200),0)+IF('Basisgegevens+Uitleg'!$C$7="Ja",LEN(Q200&amp;R200&amp;S200&amp;T200),0)+IF('Basisgegevens+Uitleg'!$C$8="Ja",LEN(V200&amp;W200&amp;X200&amp;Y200),0)+IF('Basisgegevens+Uitleg'!$C$9="Ja",LEN(AA200&amp;AB200&amp;AC200&amp;AD200),0)&lt;(4+IF('Basisgegevens+Uitleg'!$C$6="Ja",4,0)+IF('Basisgegevens+Uitleg'!$C$7="Ja",4,0)+IF('Basisgegevens+Uitleg'!$C$8="Ja",4,0)+IF('Basisgegevens+Uitleg'!$C$9="Ja",4,0)),C200,"Niet")&amp;(G200&amp;H200&amp;I200&amp;J200&amp;IF('Basisgegevens+Uitleg'!$C$6="Ja",L200&amp;M200&amp;N200&amp;O200,"")&amp;IF('Basisgegevens+Uitleg'!$C$7="Ja",Q200&amp;R200&amp;S200&amp;T200,"")&amp;IF('Basisgegevens+Uitleg'!$C$8="Ja",V200&amp;W200&amp;X200&amp;Y200,"")&amp;IF('Basisgegevens+Uitleg'!$C$9="Ja",AA200&amp;AB200&amp;AC200&amp;AD200,"")),1))=TRUE,"","V ")&amp;IF(ISERROR(SEARCH("M",IF(IF('Basisgegevens+Uitleg'!$C$5="Ja",LEN(G200&amp;H200&amp;I200&amp;J200),0)+IF('Basisgegevens+Uitleg'!$C$6="Ja",LEN(L200&amp;M200&amp;N200&amp;O200),0)+IF('Basisgegevens+Uitleg'!$C$7="Ja",LEN(Q200&amp;R200&amp;S200&amp;T200),0)+IF('Basisgegevens+Uitleg'!$C$8="Ja",LEN(V200&amp;W200&amp;X200&amp;Y200),0)+IF('Basisgegevens+Uitleg'!$C$9="Ja",LEN(AA200&amp;AB200&amp;AC200&amp;AD200),0)&lt;(4+IF('Basisgegevens+Uitleg'!$C$6="Ja",4,0)+IF('Basisgegevens+Uitleg'!$C$7="Ja",4,0)+IF('Basisgegevens+Uitleg'!$C$8="Ja",4,0)+IF('Basisgegevens+Uitleg'!$C$9="Ja",4,0)),C200,"Niet")&amp;(G200&amp;H200&amp;I200&amp;J200&amp;IF('Basisgegevens+Uitleg'!$C$6="Ja",L200&amp;M200&amp;N200&amp;O200,"")&amp;IF('Basisgegevens+Uitleg'!$C$7="Ja",Q200&amp;R200&amp;S200&amp;T200,"")&amp;IF('Basisgegevens+Uitleg'!$C$8="Ja",V200&amp;W200&amp;X200&amp;Y200,"")&amp;IF('Basisgegevens+Uitleg'!$C$9="Ja",AA200&amp;AB200&amp;AC200&amp;AD200,"")),1))=TRUE,"","M ")&amp;IF(ISERROR(SEARCH("A",IF(IF('Basisgegevens+Uitleg'!$C$5="Ja",LEN(G200&amp;H200&amp;I200&amp;J200),0)+IF('Basisgegevens+Uitleg'!$C$6="Ja",LEN(L200&amp;M200&amp;N200&amp;O200),0)+IF('Basisgegevens+Uitleg'!$C$7="Ja",LEN(Q200&amp;R200&amp;S200&amp;T200),0)+IF('Basisgegevens+Uitleg'!$C$8="Ja",LEN(V200&amp;W200&amp;X200&amp;Y200),0)+IF('Basisgegevens+Uitleg'!$C$9="Ja",LEN(AA200&amp;AB200&amp;AC200&amp;AD200),0)&lt;(4+IF('Basisgegevens+Uitleg'!$C$6="Ja",4,0)+IF('Basisgegevens+Uitleg'!$C$7="Ja",4,0)+IF('Basisgegevens+Uitleg'!$C$8="Ja",4,0)+IF('Basisgegevens+Uitleg'!$C$9="Ja",4,0)),C200,"Niet")&amp;(G200&amp;H200&amp;I200&amp;J200&amp;IF('Basisgegevens+Uitleg'!$C$6="Ja",L200&amp;M200&amp;N200&amp;O200,"")&amp;IF('Basisgegevens+Uitleg'!$C$7="Ja",Q200&amp;R200&amp;S200&amp;T200,"")&amp;IF('Basisgegevens+Uitleg'!$C$8="Ja",V200&amp;W200&amp;X200&amp;Y200,"")&amp;IF('Basisgegevens+Uitleg'!$C$9="Ja",AA200&amp;AB200&amp;AC200&amp;AD200,"")),1))=TRUE,"","A")))</f>
        <v>--</v>
      </c>
      <c r="E200" s="110" t="str">
        <f t="shared" si="11"/>
        <v>--</v>
      </c>
      <c r="F200" s="138" t="str">
        <f>IF(ROW(E200)-5&lt;='Basisgegevens+Uitleg'!$C$2,F199+1,"--")</f>
        <v>--</v>
      </c>
      <c r="G200" s="86"/>
      <c r="H200" s="82"/>
      <c r="I200" s="82"/>
      <c r="J200" s="87"/>
      <c r="K200" s="9"/>
      <c r="L200" s="86"/>
      <c r="M200" s="82"/>
      <c r="N200" s="82"/>
      <c r="O200" s="87"/>
      <c r="P200" s="9"/>
      <c r="Q200" s="86"/>
      <c r="R200" s="82"/>
      <c r="S200" s="82"/>
      <c r="T200" s="87"/>
      <c r="U200" s="9"/>
      <c r="V200" s="86"/>
      <c r="W200" s="82"/>
      <c r="X200" s="82"/>
      <c r="Y200" s="87"/>
      <c r="Z200" s="9"/>
      <c r="AA200" s="86"/>
      <c r="AB200" s="82"/>
      <c r="AC200" s="82"/>
      <c r="AD200" s="87"/>
      <c r="AE200" s="9"/>
      <c r="AF200" s="108"/>
      <c r="AG200" s="18" t="str">
        <f>IF(ISERROR(VLOOKUP($F200,'Speciale dagen&amp;Activiteiten'!$A$3:$A$100,1,FALSE))=TRUE,"",VLOOKUP($F200,'Speciale dagen&amp;Activiteiten'!$A$3:$B$100,2,FALSE))</f>
        <v/>
      </c>
      <c r="AH200" s="14" t="str">
        <f>IF(ISERROR(VLOOKUP(CONCATENATE(DAY($F200),"-",MONTH($F200)),Verjaardagen!$C$2:$C$101,1,FALSE))=TRUE,"",VLOOKUP(CONCATENATE(DAY($F200),"-",MONTH($F200)),Verjaardagen!$C$2:$E$101,3,FALSE))</f>
        <v/>
      </c>
      <c r="AI200" s="15" t="str">
        <f>IF(ISERROR(VLOOKUP(F200,'School(vakanties)&amp;Activiteiten'!A$4:A$102,1,FALSE)=TRUE),IF(ISERROR(VLOOKUP(F200,'School(vakanties)&amp;Activiteiten'!B$4:B$102,1,FALSE)=TRUE),IF(AJ200&gt;0,AI199,""),VLOOKUP(F200,'School(vakanties)&amp;Activiteiten'!B$4:C$102,2,FALSE)),VLOOKUP(F200,'School(vakanties)&amp;Activiteiten'!A$4:C$102,3,FALSE))</f>
        <v>Zomervakantie (voorbeeld)</v>
      </c>
      <c r="AJ200" s="16">
        <f>IF(ISERROR(VLOOKUP(F200,'School(vakanties)&amp;Activiteiten'!A$4:A$102,1,FALSE)=TRUE),IF(AND(AJ199&gt;0,AJ199&lt;999),AJ199-1,0),VLOOKUP(F200,'School(vakanties)&amp;Activiteiten'!A$4:D$102,4,FALSE))</f>
        <v>18</v>
      </c>
    </row>
    <row r="201" spans="1:36" x14ac:dyDescent="0.25">
      <c r="A201" s="180" t="str">
        <f t="shared" si="9"/>
        <v>Zomervakantie (voorbeeld)</v>
      </c>
      <c r="B201" s="110" t="str">
        <f t="shared" si="10"/>
        <v>--</v>
      </c>
      <c r="C201" s="179" t="str">
        <f>IF(F201="--","--",IF(ISEVEN(B201)=TRUE,SUBSTITUTE(LEFT(VLOOKUP(E201,'Basisgegevens+Uitleg'!$B$19:$D$25,3,),1),0,"--"),SUBSTITUTE(LEFT(VLOOKUP(E201,'Basisgegevens+Uitleg'!$B$19:$C$25,2,),1),0,"--")))</f>
        <v>--</v>
      </c>
      <c r="D201" s="179" t="str">
        <f>IF(F201="--","--",TRIM(IF(ISERROR(SEARCH("V",IF(IF('Basisgegevens+Uitleg'!$C$5="Ja",LEN(G201&amp;H201&amp;I201&amp;J201),0)+IF('Basisgegevens+Uitleg'!$C$6="Ja",LEN(L201&amp;M201&amp;N201&amp;O201),0)+IF('Basisgegevens+Uitleg'!$C$7="Ja",LEN(Q201&amp;R201&amp;S201&amp;T201),0)+IF('Basisgegevens+Uitleg'!$C$8="Ja",LEN(V201&amp;W201&amp;X201&amp;Y201),0)+IF('Basisgegevens+Uitleg'!$C$9="Ja",LEN(AA201&amp;AB201&amp;AC201&amp;AD201),0)&lt;(4+IF('Basisgegevens+Uitleg'!$C$6="Ja",4,0)+IF('Basisgegevens+Uitleg'!$C$7="Ja",4,0)+IF('Basisgegevens+Uitleg'!$C$8="Ja",4,0)+IF('Basisgegevens+Uitleg'!$C$9="Ja",4,0)),C201,"Niet")&amp;(G201&amp;H201&amp;I201&amp;J201&amp;IF('Basisgegevens+Uitleg'!$C$6="Ja",L201&amp;M201&amp;N201&amp;O201,"")&amp;IF('Basisgegevens+Uitleg'!$C$7="Ja",Q201&amp;R201&amp;S201&amp;T201,"")&amp;IF('Basisgegevens+Uitleg'!$C$8="Ja",V201&amp;W201&amp;X201&amp;Y201,"")&amp;IF('Basisgegevens+Uitleg'!$C$9="Ja",AA201&amp;AB201&amp;AC201&amp;AD201,"")),1))=TRUE,"","V ")&amp;IF(ISERROR(SEARCH("M",IF(IF('Basisgegevens+Uitleg'!$C$5="Ja",LEN(G201&amp;H201&amp;I201&amp;J201),0)+IF('Basisgegevens+Uitleg'!$C$6="Ja",LEN(L201&amp;M201&amp;N201&amp;O201),0)+IF('Basisgegevens+Uitleg'!$C$7="Ja",LEN(Q201&amp;R201&amp;S201&amp;T201),0)+IF('Basisgegevens+Uitleg'!$C$8="Ja",LEN(V201&amp;W201&amp;X201&amp;Y201),0)+IF('Basisgegevens+Uitleg'!$C$9="Ja",LEN(AA201&amp;AB201&amp;AC201&amp;AD201),0)&lt;(4+IF('Basisgegevens+Uitleg'!$C$6="Ja",4,0)+IF('Basisgegevens+Uitleg'!$C$7="Ja",4,0)+IF('Basisgegevens+Uitleg'!$C$8="Ja",4,0)+IF('Basisgegevens+Uitleg'!$C$9="Ja",4,0)),C201,"Niet")&amp;(G201&amp;H201&amp;I201&amp;J201&amp;IF('Basisgegevens+Uitleg'!$C$6="Ja",L201&amp;M201&amp;N201&amp;O201,"")&amp;IF('Basisgegevens+Uitleg'!$C$7="Ja",Q201&amp;R201&amp;S201&amp;T201,"")&amp;IF('Basisgegevens+Uitleg'!$C$8="Ja",V201&amp;W201&amp;X201&amp;Y201,"")&amp;IF('Basisgegevens+Uitleg'!$C$9="Ja",AA201&amp;AB201&amp;AC201&amp;AD201,"")),1))=TRUE,"","M ")&amp;IF(ISERROR(SEARCH("A",IF(IF('Basisgegevens+Uitleg'!$C$5="Ja",LEN(G201&amp;H201&amp;I201&amp;J201),0)+IF('Basisgegevens+Uitleg'!$C$6="Ja",LEN(L201&amp;M201&amp;N201&amp;O201),0)+IF('Basisgegevens+Uitleg'!$C$7="Ja",LEN(Q201&amp;R201&amp;S201&amp;T201),0)+IF('Basisgegevens+Uitleg'!$C$8="Ja",LEN(V201&amp;W201&amp;X201&amp;Y201),0)+IF('Basisgegevens+Uitleg'!$C$9="Ja",LEN(AA201&amp;AB201&amp;AC201&amp;AD201),0)&lt;(4+IF('Basisgegevens+Uitleg'!$C$6="Ja",4,0)+IF('Basisgegevens+Uitleg'!$C$7="Ja",4,0)+IF('Basisgegevens+Uitleg'!$C$8="Ja",4,0)+IF('Basisgegevens+Uitleg'!$C$9="Ja",4,0)),C201,"Niet")&amp;(G201&amp;H201&amp;I201&amp;J201&amp;IF('Basisgegevens+Uitleg'!$C$6="Ja",L201&amp;M201&amp;N201&amp;O201,"")&amp;IF('Basisgegevens+Uitleg'!$C$7="Ja",Q201&amp;R201&amp;S201&amp;T201,"")&amp;IF('Basisgegevens+Uitleg'!$C$8="Ja",V201&amp;W201&amp;X201&amp;Y201,"")&amp;IF('Basisgegevens+Uitleg'!$C$9="Ja",AA201&amp;AB201&amp;AC201&amp;AD201,"")),1))=TRUE,"","A")))</f>
        <v>--</v>
      </c>
      <c r="E201" s="110" t="str">
        <f t="shared" si="11"/>
        <v>--</v>
      </c>
      <c r="F201" s="138" t="str">
        <f>IF(ROW(E201)-5&lt;='Basisgegevens+Uitleg'!$C$2,F200+1,"--")</f>
        <v>--</v>
      </c>
      <c r="G201" s="86"/>
      <c r="H201" s="82"/>
      <c r="I201" s="82"/>
      <c r="J201" s="87"/>
      <c r="K201" s="9"/>
      <c r="L201" s="86"/>
      <c r="M201" s="82"/>
      <c r="N201" s="82"/>
      <c r="O201" s="87"/>
      <c r="P201" s="9"/>
      <c r="Q201" s="86"/>
      <c r="R201" s="82"/>
      <c r="S201" s="82"/>
      <c r="T201" s="87"/>
      <c r="U201" s="9"/>
      <c r="V201" s="86"/>
      <c r="W201" s="82"/>
      <c r="X201" s="82"/>
      <c r="Y201" s="87"/>
      <c r="Z201" s="9"/>
      <c r="AA201" s="86"/>
      <c r="AB201" s="82"/>
      <c r="AC201" s="82"/>
      <c r="AD201" s="87"/>
      <c r="AE201" s="9"/>
      <c r="AF201" s="108"/>
      <c r="AG201" s="18" t="str">
        <f>IF(ISERROR(VLOOKUP($F201,'Speciale dagen&amp;Activiteiten'!$A$3:$A$100,1,FALSE))=TRUE,"",VLOOKUP($F201,'Speciale dagen&amp;Activiteiten'!$A$3:$B$100,2,FALSE))</f>
        <v/>
      </c>
      <c r="AH201" s="14" t="str">
        <f>IF(ISERROR(VLOOKUP(CONCATENATE(DAY($F201),"-",MONTH($F201)),Verjaardagen!$C$2:$C$101,1,FALSE))=TRUE,"",VLOOKUP(CONCATENATE(DAY($F201),"-",MONTH($F201)),Verjaardagen!$C$2:$E$101,3,FALSE))</f>
        <v/>
      </c>
      <c r="AI201" s="15" t="str">
        <f>IF(ISERROR(VLOOKUP(F201,'School(vakanties)&amp;Activiteiten'!A$4:A$102,1,FALSE)=TRUE),IF(ISERROR(VLOOKUP(F201,'School(vakanties)&amp;Activiteiten'!B$4:B$102,1,FALSE)=TRUE),IF(AJ201&gt;0,AI200,""),VLOOKUP(F201,'School(vakanties)&amp;Activiteiten'!B$4:C$102,2,FALSE)),VLOOKUP(F201,'School(vakanties)&amp;Activiteiten'!A$4:C$102,3,FALSE))</f>
        <v>Zomervakantie (voorbeeld)</v>
      </c>
      <c r="AJ201" s="16">
        <f>IF(ISERROR(VLOOKUP(F201,'School(vakanties)&amp;Activiteiten'!A$4:A$102,1,FALSE)=TRUE),IF(AND(AJ200&gt;0,AJ200&lt;999),AJ200-1,0),VLOOKUP(F201,'School(vakanties)&amp;Activiteiten'!A$4:D$102,4,FALSE))</f>
        <v>17</v>
      </c>
    </row>
    <row r="202" spans="1:36" x14ac:dyDescent="0.25">
      <c r="A202" s="180" t="str">
        <f t="shared" si="9"/>
        <v>Zomervakantie (voorbeeld)</v>
      </c>
      <c r="B202" s="110" t="str">
        <f t="shared" si="10"/>
        <v>--</v>
      </c>
      <c r="C202" s="179" t="str">
        <f>IF(F202="--","--",IF(ISEVEN(B202)=TRUE,SUBSTITUTE(LEFT(VLOOKUP(E202,'Basisgegevens+Uitleg'!$B$19:$D$25,3,),1),0,"--"),SUBSTITUTE(LEFT(VLOOKUP(E202,'Basisgegevens+Uitleg'!$B$19:$C$25,2,),1),0,"--")))</f>
        <v>--</v>
      </c>
      <c r="D202" s="179" t="str">
        <f>IF(F202="--","--",TRIM(IF(ISERROR(SEARCH("V",IF(IF('Basisgegevens+Uitleg'!$C$5="Ja",LEN(G202&amp;H202&amp;I202&amp;J202),0)+IF('Basisgegevens+Uitleg'!$C$6="Ja",LEN(L202&amp;M202&amp;N202&amp;O202),0)+IF('Basisgegevens+Uitleg'!$C$7="Ja",LEN(Q202&amp;R202&amp;S202&amp;T202),0)+IF('Basisgegevens+Uitleg'!$C$8="Ja",LEN(V202&amp;W202&amp;X202&amp;Y202),0)+IF('Basisgegevens+Uitleg'!$C$9="Ja",LEN(AA202&amp;AB202&amp;AC202&amp;AD202),0)&lt;(4+IF('Basisgegevens+Uitleg'!$C$6="Ja",4,0)+IF('Basisgegevens+Uitleg'!$C$7="Ja",4,0)+IF('Basisgegevens+Uitleg'!$C$8="Ja",4,0)+IF('Basisgegevens+Uitleg'!$C$9="Ja",4,0)),C202,"Niet")&amp;(G202&amp;H202&amp;I202&amp;J202&amp;IF('Basisgegevens+Uitleg'!$C$6="Ja",L202&amp;M202&amp;N202&amp;O202,"")&amp;IF('Basisgegevens+Uitleg'!$C$7="Ja",Q202&amp;R202&amp;S202&amp;T202,"")&amp;IF('Basisgegevens+Uitleg'!$C$8="Ja",V202&amp;W202&amp;X202&amp;Y202,"")&amp;IF('Basisgegevens+Uitleg'!$C$9="Ja",AA202&amp;AB202&amp;AC202&amp;AD202,"")),1))=TRUE,"","V ")&amp;IF(ISERROR(SEARCH("M",IF(IF('Basisgegevens+Uitleg'!$C$5="Ja",LEN(G202&amp;H202&amp;I202&amp;J202),0)+IF('Basisgegevens+Uitleg'!$C$6="Ja",LEN(L202&amp;M202&amp;N202&amp;O202),0)+IF('Basisgegevens+Uitleg'!$C$7="Ja",LEN(Q202&amp;R202&amp;S202&amp;T202),0)+IF('Basisgegevens+Uitleg'!$C$8="Ja",LEN(V202&amp;W202&amp;X202&amp;Y202),0)+IF('Basisgegevens+Uitleg'!$C$9="Ja",LEN(AA202&amp;AB202&amp;AC202&amp;AD202),0)&lt;(4+IF('Basisgegevens+Uitleg'!$C$6="Ja",4,0)+IF('Basisgegevens+Uitleg'!$C$7="Ja",4,0)+IF('Basisgegevens+Uitleg'!$C$8="Ja",4,0)+IF('Basisgegevens+Uitleg'!$C$9="Ja",4,0)),C202,"Niet")&amp;(G202&amp;H202&amp;I202&amp;J202&amp;IF('Basisgegevens+Uitleg'!$C$6="Ja",L202&amp;M202&amp;N202&amp;O202,"")&amp;IF('Basisgegevens+Uitleg'!$C$7="Ja",Q202&amp;R202&amp;S202&amp;T202,"")&amp;IF('Basisgegevens+Uitleg'!$C$8="Ja",V202&amp;W202&amp;X202&amp;Y202,"")&amp;IF('Basisgegevens+Uitleg'!$C$9="Ja",AA202&amp;AB202&amp;AC202&amp;AD202,"")),1))=TRUE,"","M ")&amp;IF(ISERROR(SEARCH("A",IF(IF('Basisgegevens+Uitleg'!$C$5="Ja",LEN(G202&amp;H202&amp;I202&amp;J202),0)+IF('Basisgegevens+Uitleg'!$C$6="Ja",LEN(L202&amp;M202&amp;N202&amp;O202),0)+IF('Basisgegevens+Uitleg'!$C$7="Ja",LEN(Q202&amp;R202&amp;S202&amp;T202),0)+IF('Basisgegevens+Uitleg'!$C$8="Ja",LEN(V202&amp;W202&amp;X202&amp;Y202),0)+IF('Basisgegevens+Uitleg'!$C$9="Ja",LEN(AA202&amp;AB202&amp;AC202&amp;AD202),0)&lt;(4+IF('Basisgegevens+Uitleg'!$C$6="Ja",4,0)+IF('Basisgegevens+Uitleg'!$C$7="Ja",4,0)+IF('Basisgegevens+Uitleg'!$C$8="Ja",4,0)+IF('Basisgegevens+Uitleg'!$C$9="Ja",4,0)),C202,"Niet")&amp;(G202&amp;H202&amp;I202&amp;J202&amp;IF('Basisgegevens+Uitleg'!$C$6="Ja",L202&amp;M202&amp;N202&amp;O202,"")&amp;IF('Basisgegevens+Uitleg'!$C$7="Ja",Q202&amp;R202&amp;S202&amp;T202,"")&amp;IF('Basisgegevens+Uitleg'!$C$8="Ja",V202&amp;W202&amp;X202&amp;Y202,"")&amp;IF('Basisgegevens+Uitleg'!$C$9="Ja",AA202&amp;AB202&amp;AC202&amp;AD202,"")),1))=TRUE,"","A")))</f>
        <v>--</v>
      </c>
      <c r="E202" s="110" t="str">
        <f t="shared" si="11"/>
        <v>--</v>
      </c>
      <c r="F202" s="138" t="str">
        <f>IF(ROW(E202)-5&lt;='Basisgegevens+Uitleg'!$C$2,F201+1,"--")</f>
        <v>--</v>
      </c>
      <c r="G202" s="86"/>
      <c r="H202" s="82"/>
      <c r="I202" s="82"/>
      <c r="J202" s="87"/>
      <c r="K202" s="9"/>
      <c r="L202" s="86"/>
      <c r="M202" s="82"/>
      <c r="N202" s="82"/>
      <c r="O202" s="87"/>
      <c r="P202" s="9"/>
      <c r="Q202" s="86"/>
      <c r="R202" s="82"/>
      <c r="S202" s="82"/>
      <c r="T202" s="87"/>
      <c r="U202" s="9"/>
      <c r="V202" s="86"/>
      <c r="W202" s="82"/>
      <c r="X202" s="82"/>
      <c r="Y202" s="87"/>
      <c r="Z202" s="9"/>
      <c r="AA202" s="86"/>
      <c r="AB202" s="82"/>
      <c r="AC202" s="82"/>
      <c r="AD202" s="87"/>
      <c r="AE202" s="9"/>
      <c r="AF202" s="108"/>
      <c r="AG202" s="18" t="str">
        <f>IF(ISERROR(VLOOKUP($F202,'Speciale dagen&amp;Activiteiten'!$A$3:$A$100,1,FALSE))=TRUE,"",VLOOKUP($F202,'Speciale dagen&amp;Activiteiten'!$A$3:$B$100,2,FALSE))</f>
        <v/>
      </c>
      <c r="AH202" s="14" t="str">
        <f>IF(ISERROR(VLOOKUP(CONCATENATE(DAY($F202),"-",MONTH($F202)),Verjaardagen!$C$2:$C$101,1,FALSE))=TRUE,"",VLOOKUP(CONCATENATE(DAY($F202),"-",MONTH($F202)),Verjaardagen!$C$2:$E$101,3,FALSE))</f>
        <v/>
      </c>
      <c r="AI202" s="15" t="str">
        <f>IF(ISERROR(VLOOKUP(F202,'School(vakanties)&amp;Activiteiten'!A$4:A$102,1,FALSE)=TRUE),IF(ISERROR(VLOOKUP(F202,'School(vakanties)&amp;Activiteiten'!B$4:B$102,1,FALSE)=TRUE),IF(AJ202&gt;0,AI201,""),VLOOKUP(F202,'School(vakanties)&amp;Activiteiten'!B$4:C$102,2,FALSE)),VLOOKUP(F202,'School(vakanties)&amp;Activiteiten'!A$4:C$102,3,FALSE))</f>
        <v>Zomervakantie (voorbeeld)</v>
      </c>
      <c r="AJ202" s="16">
        <f>IF(ISERROR(VLOOKUP(F202,'School(vakanties)&amp;Activiteiten'!A$4:A$102,1,FALSE)=TRUE),IF(AND(AJ201&gt;0,AJ201&lt;999),AJ201-1,0),VLOOKUP(F202,'School(vakanties)&amp;Activiteiten'!A$4:D$102,4,FALSE))</f>
        <v>16</v>
      </c>
    </row>
    <row r="203" spans="1:36" x14ac:dyDescent="0.25">
      <c r="A203" s="180" t="str">
        <f t="shared" si="9"/>
        <v>Zomervakantie (voorbeeld)</v>
      </c>
      <c r="B203" s="110" t="str">
        <f t="shared" si="10"/>
        <v>--</v>
      </c>
      <c r="C203" s="179" t="str">
        <f>IF(F203="--","--",IF(ISEVEN(B203)=TRUE,SUBSTITUTE(LEFT(VLOOKUP(E203,'Basisgegevens+Uitleg'!$B$19:$D$25,3,),1),0,"--"),SUBSTITUTE(LEFT(VLOOKUP(E203,'Basisgegevens+Uitleg'!$B$19:$C$25,2,),1),0,"--")))</f>
        <v>--</v>
      </c>
      <c r="D203" s="179" t="str">
        <f>IF(F203="--","--",TRIM(IF(ISERROR(SEARCH("V",IF(IF('Basisgegevens+Uitleg'!$C$5="Ja",LEN(G203&amp;H203&amp;I203&amp;J203),0)+IF('Basisgegevens+Uitleg'!$C$6="Ja",LEN(L203&amp;M203&amp;N203&amp;O203),0)+IF('Basisgegevens+Uitleg'!$C$7="Ja",LEN(Q203&amp;R203&amp;S203&amp;T203),0)+IF('Basisgegevens+Uitleg'!$C$8="Ja",LEN(V203&amp;W203&amp;X203&amp;Y203),0)+IF('Basisgegevens+Uitleg'!$C$9="Ja",LEN(AA203&amp;AB203&amp;AC203&amp;AD203),0)&lt;(4+IF('Basisgegevens+Uitleg'!$C$6="Ja",4,0)+IF('Basisgegevens+Uitleg'!$C$7="Ja",4,0)+IF('Basisgegevens+Uitleg'!$C$8="Ja",4,0)+IF('Basisgegevens+Uitleg'!$C$9="Ja",4,0)),C203,"Niet")&amp;(G203&amp;H203&amp;I203&amp;J203&amp;IF('Basisgegevens+Uitleg'!$C$6="Ja",L203&amp;M203&amp;N203&amp;O203,"")&amp;IF('Basisgegevens+Uitleg'!$C$7="Ja",Q203&amp;R203&amp;S203&amp;T203,"")&amp;IF('Basisgegevens+Uitleg'!$C$8="Ja",V203&amp;W203&amp;X203&amp;Y203,"")&amp;IF('Basisgegevens+Uitleg'!$C$9="Ja",AA203&amp;AB203&amp;AC203&amp;AD203,"")),1))=TRUE,"","V ")&amp;IF(ISERROR(SEARCH("M",IF(IF('Basisgegevens+Uitleg'!$C$5="Ja",LEN(G203&amp;H203&amp;I203&amp;J203),0)+IF('Basisgegevens+Uitleg'!$C$6="Ja",LEN(L203&amp;M203&amp;N203&amp;O203),0)+IF('Basisgegevens+Uitleg'!$C$7="Ja",LEN(Q203&amp;R203&amp;S203&amp;T203),0)+IF('Basisgegevens+Uitleg'!$C$8="Ja",LEN(V203&amp;W203&amp;X203&amp;Y203),0)+IF('Basisgegevens+Uitleg'!$C$9="Ja",LEN(AA203&amp;AB203&amp;AC203&amp;AD203),0)&lt;(4+IF('Basisgegevens+Uitleg'!$C$6="Ja",4,0)+IF('Basisgegevens+Uitleg'!$C$7="Ja",4,0)+IF('Basisgegevens+Uitleg'!$C$8="Ja",4,0)+IF('Basisgegevens+Uitleg'!$C$9="Ja",4,0)),C203,"Niet")&amp;(G203&amp;H203&amp;I203&amp;J203&amp;IF('Basisgegevens+Uitleg'!$C$6="Ja",L203&amp;M203&amp;N203&amp;O203,"")&amp;IF('Basisgegevens+Uitleg'!$C$7="Ja",Q203&amp;R203&amp;S203&amp;T203,"")&amp;IF('Basisgegevens+Uitleg'!$C$8="Ja",V203&amp;W203&amp;X203&amp;Y203,"")&amp;IF('Basisgegevens+Uitleg'!$C$9="Ja",AA203&amp;AB203&amp;AC203&amp;AD203,"")),1))=TRUE,"","M ")&amp;IF(ISERROR(SEARCH("A",IF(IF('Basisgegevens+Uitleg'!$C$5="Ja",LEN(G203&amp;H203&amp;I203&amp;J203),0)+IF('Basisgegevens+Uitleg'!$C$6="Ja",LEN(L203&amp;M203&amp;N203&amp;O203),0)+IF('Basisgegevens+Uitleg'!$C$7="Ja",LEN(Q203&amp;R203&amp;S203&amp;T203),0)+IF('Basisgegevens+Uitleg'!$C$8="Ja",LEN(V203&amp;W203&amp;X203&amp;Y203),0)+IF('Basisgegevens+Uitleg'!$C$9="Ja",LEN(AA203&amp;AB203&amp;AC203&amp;AD203),0)&lt;(4+IF('Basisgegevens+Uitleg'!$C$6="Ja",4,0)+IF('Basisgegevens+Uitleg'!$C$7="Ja",4,0)+IF('Basisgegevens+Uitleg'!$C$8="Ja",4,0)+IF('Basisgegevens+Uitleg'!$C$9="Ja",4,0)),C203,"Niet")&amp;(G203&amp;H203&amp;I203&amp;J203&amp;IF('Basisgegevens+Uitleg'!$C$6="Ja",L203&amp;M203&amp;N203&amp;O203,"")&amp;IF('Basisgegevens+Uitleg'!$C$7="Ja",Q203&amp;R203&amp;S203&amp;T203,"")&amp;IF('Basisgegevens+Uitleg'!$C$8="Ja",V203&amp;W203&amp;X203&amp;Y203,"")&amp;IF('Basisgegevens+Uitleg'!$C$9="Ja",AA203&amp;AB203&amp;AC203&amp;AD203,"")),1))=TRUE,"","A")))</f>
        <v>--</v>
      </c>
      <c r="E203" s="110" t="str">
        <f t="shared" si="11"/>
        <v>--</v>
      </c>
      <c r="F203" s="138" t="str">
        <f>IF(ROW(E203)-5&lt;='Basisgegevens+Uitleg'!$C$2,F202+1,"--")</f>
        <v>--</v>
      </c>
      <c r="G203" s="86"/>
      <c r="H203" s="82"/>
      <c r="I203" s="82"/>
      <c r="J203" s="87"/>
      <c r="K203" s="9"/>
      <c r="L203" s="86"/>
      <c r="M203" s="82"/>
      <c r="N203" s="82"/>
      <c r="O203" s="87"/>
      <c r="P203" s="9"/>
      <c r="Q203" s="86"/>
      <c r="R203" s="82"/>
      <c r="S203" s="82"/>
      <c r="T203" s="87"/>
      <c r="U203" s="9"/>
      <c r="V203" s="86"/>
      <c r="W203" s="82"/>
      <c r="X203" s="82"/>
      <c r="Y203" s="87"/>
      <c r="Z203" s="9"/>
      <c r="AA203" s="86"/>
      <c r="AB203" s="82"/>
      <c r="AC203" s="82"/>
      <c r="AD203" s="87"/>
      <c r="AE203" s="9"/>
      <c r="AF203" s="108"/>
      <c r="AG203" s="18" t="str">
        <f>IF(ISERROR(VLOOKUP($F203,'Speciale dagen&amp;Activiteiten'!$A$3:$A$100,1,FALSE))=TRUE,"",VLOOKUP($F203,'Speciale dagen&amp;Activiteiten'!$A$3:$B$100,2,FALSE))</f>
        <v/>
      </c>
      <c r="AH203" s="14" t="str">
        <f>IF(ISERROR(VLOOKUP(CONCATENATE(DAY($F203),"-",MONTH($F203)),Verjaardagen!$C$2:$C$101,1,FALSE))=TRUE,"",VLOOKUP(CONCATENATE(DAY($F203),"-",MONTH($F203)),Verjaardagen!$C$2:$E$101,3,FALSE))</f>
        <v/>
      </c>
      <c r="AI203" s="15" t="str">
        <f>IF(ISERROR(VLOOKUP(F203,'School(vakanties)&amp;Activiteiten'!A$4:A$102,1,FALSE)=TRUE),IF(ISERROR(VLOOKUP(F203,'School(vakanties)&amp;Activiteiten'!B$4:B$102,1,FALSE)=TRUE),IF(AJ203&gt;0,AI202,""),VLOOKUP(F203,'School(vakanties)&amp;Activiteiten'!B$4:C$102,2,FALSE)),VLOOKUP(F203,'School(vakanties)&amp;Activiteiten'!A$4:C$102,3,FALSE))</f>
        <v>Zomervakantie (voorbeeld)</v>
      </c>
      <c r="AJ203" s="16">
        <f>IF(ISERROR(VLOOKUP(F203,'School(vakanties)&amp;Activiteiten'!A$4:A$102,1,FALSE)=TRUE),IF(AND(AJ202&gt;0,AJ202&lt;999),AJ202-1,0),VLOOKUP(F203,'School(vakanties)&amp;Activiteiten'!A$4:D$102,4,FALSE))</f>
        <v>15</v>
      </c>
    </row>
    <row r="204" spans="1:36" x14ac:dyDescent="0.25">
      <c r="A204" s="180" t="str">
        <f t="shared" si="9"/>
        <v>Zomervakantie (voorbeeld)</v>
      </c>
      <c r="B204" s="110" t="str">
        <f t="shared" si="10"/>
        <v>--</v>
      </c>
      <c r="C204" s="179" t="str">
        <f>IF(F204="--","--",IF(ISEVEN(B204)=TRUE,SUBSTITUTE(LEFT(VLOOKUP(E204,'Basisgegevens+Uitleg'!$B$19:$D$25,3,),1),0,"--"),SUBSTITUTE(LEFT(VLOOKUP(E204,'Basisgegevens+Uitleg'!$B$19:$C$25,2,),1),0,"--")))</f>
        <v>--</v>
      </c>
      <c r="D204" s="179" t="str">
        <f>IF(F204="--","--",TRIM(IF(ISERROR(SEARCH("V",IF(IF('Basisgegevens+Uitleg'!$C$5="Ja",LEN(G204&amp;H204&amp;I204&amp;J204),0)+IF('Basisgegevens+Uitleg'!$C$6="Ja",LEN(L204&amp;M204&amp;N204&amp;O204),0)+IF('Basisgegevens+Uitleg'!$C$7="Ja",LEN(Q204&amp;R204&amp;S204&amp;T204),0)+IF('Basisgegevens+Uitleg'!$C$8="Ja",LEN(V204&amp;W204&amp;X204&amp;Y204),0)+IF('Basisgegevens+Uitleg'!$C$9="Ja",LEN(AA204&amp;AB204&amp;AC204&amp;AD204),0)&lt;(4+IF('Basisgegevens+Uitleg'!$C$6="Ja",4,0)+IF('Basisgegevens+Uitleg'!$C$7="Ja",4,0)+IF('Basisgegevens+Uitleg'!$C$8="Ja",4,0)+IF('Basisgegevens+Uitleg'!$C$9="Ja",4,0)),C204,"Niet")&amp;(G204&amp;H204&amp;I204&amp;J204&amp;IF('Basisgegevens+Uitleg'!$C$6="Ja",L204&amp;M204&amp;N204&amp;O204,"")&amp;IF('Basisgegevens+Uitleg'!$C$7="Ja",Q204&amp;R204&amp;S204&amp;T204,"")&amp;IF('Basisgegevens+Uitleg'!$C$8="Ja",V204&amp;W204&amp;X204&amp;Y204,"")&amp;IF('Basisgegevens+Uitleg'!$C$9="Ja",AA204&amp;AB204&amp;AC204&amp;AD204,"")),1))=TRUE,"","V ")&amp;IF(ISERROR(SEARCH("M",IF(IF('Basisgegevens+Uitleg'!$C$5="Ja",LEN(G204&amp;H204&amp;I204&amp;J204),0)+IF('Basisgegevens+Uitleg'!$C$6="Ja",LEN(L204&amp;M204&amp;N204&amp;O204),0)+IF('Basisgegevens+Uitleg'!$C$7="Ja",LEN(Q204&amp;R204&amp;S204&amp;T204),0)+IF('Basisgegevens+Uitleg'!$C$8="Ja",LEN(V204&amp;W204&amp;X204&amp;Y204),0)+IF('Basisgegevens+Uitleg'!$C$9="Ja",LEN(AA204&amp;AB204&amp;AC204&amp;AD204),0)&lt;(4+IF('Basisgegevens+Uitleg'!$C$6="Ja",4,0)+IF('Basisgegevens+Uitleg'!$C$7="Ja",4,0)+IF('Basisgegevens+Uitleg'!$C$8="Ja",4,0)+IF('Basisgegevens+Uitleg'!$C$9="Ja",4,0)),C204,"Niet")&amp;(G204&amp;H204&amp;I204&amp;J204&amp;IF('Basisgegevens+Uitleg'!$C$6="Ja",L204&amp;M204&amp;N204&amp;O204,"")&amp;IF('Basisgegevens+Uitleg'!$C$7="Ja",Q204&amp;R204&amp;S204&amp;T204,"")&amp;IF('Basisgegevens+Uitleg'!$C$8="Ja",V204&amp;W204&amp;X204&amp;Y204,"")&amp;IF('Basisgegevens+Uitleg'!$C$9="Ja",AA204&amp;AB204&amp;AC204&amp;AD204,"")),1))=TRUE,"","M ")&amp;IF(ISERROR(SEARCH("A",IF(IF('Basisgegevens+Uitleg'!$C$5="Ja",LEN(G204&amp;H204&amp;I204&amp;J204),0)+IF('Basisgegevens+Uitleg'!$C$6="Ja",LEN(L204&amp;M204&amp;N204&amp;O204),0)+IF('Basisgegevens+Uitleg'!$C$7="Ja",LEN(Q204&amp;R204&amp;S204&amp;T204),0)+IF('Basisgegevens+Uitleg'!$C$8="Ja",LEN(V204&amp;W204&amp;X204&amp;Y204),0)+IF('Basisgegevens+Uitleg'!$C$9="Ja",LEN(AA204&amp;AB204&amp;AC204&amp;AD204),0)&lt;(4+IF('Basisgegevens+Uitleg'!$C$6="Ja",4,0)+IF('Basisgegevens+Uitleg'!$C$7="Ja",4,0)+IF('Basisgegevens+Uitleg'!$C$8="Ja",4,0)+IF('Basisgegevens+Uitleg'!$C$9="Ja",4,0)),C204,"Niet")&amp;(G204&amp;H204&amp;I204&amp;J204&amp;IF('Basisgegevens+Uitleg'!$C$6="Ja",L204&amp;M204&amp;N204&amp;O204,"")&amp;IF('Basisgegevens+Uitleg'!$C$7="Ja",Q204&amp;R204&amp;S204&amp;T204,"")&amp;IF('Basisgegevens+Uitleg'!$C$8="Ja",V204&amp;W204&amp;X204&amp;Y204,"")&amp;IF('Basisgegevens+Uitleg'!$C$9="Ja",AA204&amp;AB204&amp;AC204&amp;AD204,"")),1))=TRUE,"","A")))</f>
        <v>--</v>
      </c>
      <c r="E204" s="110" t="str">
        <f t="shared" si="11"/>
        <v>--</v>
      </c>
      <c r="F204" s="138" t="str">
        <f>IF(ROW(E204)-5&lt;='Basisgegevens+Uitleg'!$C$2,F203+1,"--")</f>
        <v>--</v>
      </c>
      <c r="G204" s="86"/>
      <c r="H204" s="82"/>
      <c r="I204" s="82"/>
      <c r="J204" s="87"/>
      <c r="K204" s="9"/>
      <c r="L204" s="86"/>
      <c r="M204" s="82"/>
      <c r="N204" s="82"/>
      <c r="O204" s="87"/>
      <c r="P204" s="9"/>
      <c r="Q204" s="86"/>
      <c r="R204" s="82"/>
      <c r="S204" s="82"/>
      <c r="T204" s="87"/>
      <c r="U204" s="9"/>
      <c r="V204" s="86"/>
      <c r="W204" s="82"/>
      <c r="X204" s="82"/>
      <c r="Y204" s="87"/>
      <c r="Z204" s="9"/>
      <c r="AA204" s="86"/>
      <c r="AB204" s="82"/>
      <c r="AC204" s="82"/>
      <c r="AD204" s="87"/>
      <c r="AE204" s="9"/>
      <c r="AF204" s="108"/>
      <c r="AG204" s="18" t="str">
        <f>IF(ISERROR(VLOOKUP($F204,'Speciale dagen&amp;Activiteiten'!$A$3:$A$100,1,FALSE))=TRUE,"",VLOOKUP($F204,'Speciale dagen&amp;Activiteiten'!$A$3:$B$100,2,FALSE))</f>
        <v/>
      </c>
      <c r="AH204" s="14" t="str">
        <f>IF(ISERROR(VLOOKUP(CONCATENATE(DAY($F204),"-",MONTH($F204)),Verjaardagen!$C$2:$C$101,1,FALSE))=TRUE,"",VLOOKUP(CONCATENATE(DAY($F204),"-",MONTH($F204)),Verjaardagen!$C$2:$E$101,3,FALSE))</f>
        <v/>
      </c>
      <c r="AI204" s="15" t="str">
        <f>IF(ISERROR(VLOOKUP(F204,'School(vakanties)&amp;Activiteiten'!A$4:A$102,1,FALSE)=TRUE),IF(ISERROR(VLOOKUP(F204,'School(vakanties)&amp;Activiteiten'!B$4:B$102,1,FALSE)=TRUE),IF(AJ204&gt;0,AI203,""),VLOOKUP(F204,'School(vakanties)&amp;Activiteiten'!B$4:C$102,2,FALSE)),VLOOKUP(F204,'School(vakanties)&amp;Activiteiten'!A$4:C$102,3,FALSE))</f>
        <v>Zomervakantie (voorbeeld)</v>
      </c>
      <c r="AJ204" s="16">
        <f>IF(ISERROR(VLOOKUP(F204,'School(vakanties)&amp;Activiteiten'!A$4:A$102,1,FALSE)=TRUE),IF(AND(AJ203&gt;0,AJ203&lt;999),AJ203-1,0),VLOOKUP(F204,'School(vakanties)&amp;Activiteiten'!A$4:D$102,4,FALSE))</f>
        <v>14</v>
      </c>
    </row>
    <row r="205" spans="1:36" x14ac:dyDescent="0.25">
      <c r="A205" s="180" t="str">
        <f t="shared" si="9"/>
        <v>Zomervakantie (voorbeeld)</v>
      </c>
      <c r="B205" s="110" t="str">
        <f t="shared" si="10"/>
        <v>--</v>
      </c>
      <c r="C205" s="179" t="str">
        <f>IF(F205="--","--",IF(ISEVEN(B205)=TRUE,SUBSTITUTE(LEFT(VLOOKUP(E205,'Basisgegevens+Uitleg'!$B$19:$D$25,3,),1),0,"--"),SUBSTITUTE(LEFT(VLOOKUP(E205,'Basisgegevens+Uitleg'!$B$19:$C$25,2,),1),0,"--")))</f>
        <v>--</v>
      </c>
      <c r="D205" s="179" t="str">
        <f>IF(F205="--","--",TRIM(IF(ISERROR(SEARCH("V",IF(IF('Basisgegevens+Uitleg'!$C$5="Ja",LEN(G205&amp;H205&amp;I205&amp;J205),0)+IF('Basisgegevens+Uitleg'!$C$6="Ja",LEN(L205&amp;M205&amp;N205&amp;O205),0)+IF('Basisgegevens+Uitleg'!$C$7="Ja",LEN(Q205&amp;R205&amp;S205&amp;T205),0)+IF('Basisgegevens+Uitleg'!$C$8="Ja",LEN(V205&amp;W205&amp;X205&amp;Y205),0)+IF('Basisgegevens+Uitleg'!$C$9="Ja",LEN(AA205&amp;AB205&amp;AC205&amp;AD205),0)&lt;(4+IF('Basisgegevens+Uitleg'!$C$6="Ja",4,0)+IF('Basisgegevens+Uitleg'!$C$7="Ja",4,0)+IF('Basisgegevens+Uitleg'!$C$8="Ja",4,0)+IF('Basisgegevens+Uitleg'!$C$9="Ja",4,0)),C205,"Niet")&amp;(G205&amp;H205&amp;I205&amp;J205&amp;IF('Basisgegevens+Uitleg'!$C$6="Ja",L205&amp;M205&amp;N205&amp;O205,"")&amp;IF('Basisgegevens+Uitleg'!$C$7="Ja",Q205&amp;R205&amp;S205&amp;T205,"")&amp;IF('Basisgegevens+Uitleg'!$C$8="Ja",V205&amp;W205&amp;X205&amp;Y205,"")&amp;IF('Basisgegevens+Uitleg'!$C$9="Ja",AA205&amp;AB205&amp;AC205&amp;AD205,"")),1))=TRUE,"","V ")&amp;IF(ISERROR(SEARCH("M",IF(IF('Basisgegevens+Uitleg'!$C$5="Ja",LEN(G205&amp;H205&amp;I205&amp;J205),0)+IF('Basisgegevens+Uitleg'!$C$6="Ja",LEN(L205&amp;M205&amp;N205&amp;O205),0)+IF('Basisgegevens+Uitleg'!$C$7="Ja",LEN(Q205&amp;R205&amp;S205&amp;T205),0)+IF('Basisgegevens+Uitleg'!$C$8="Ja",LEN(V205&amp;W205&amp;X205&amp;Y205),0)+IF('Basisgegevens+Uitleg'!$C$9="Ja",LEN(AA205&amp;AB205&amp;AC205&amp;AD205),0)&lt;(4+IF('Basisgegevens+Uitleg'!$C$6="Ja",4,0)+IF('Basisgegevens+Uitleg'!$C$7="Ja",4,0)+IF('Basisgegevens+Uitleg'!$C$8="Ja",4,0)+IF('Basisgegevens+Uitleg'!$C$9="Ja",4,0)),C205,"Niet")&amp;(G205&amp;H205&amp;I205&amp;J205&amp;IF('Basisgegevens+Uitleg'!$C$6="Ja",L205&amp;M205&amp;N205&amp;O205,"")&amp;IF('Basisgegevens+Uitleg'!$C$7="Ja",Q205&amp;R205&amp;S205&amp;T205,"")&amp;IF('Basisgegevens+Uitleg'!$C$8="Ja",V205&amp;W205&amp;X205&amp;Y205,"")&amp;IF('Basisgegevens+Uitleg'!$C$9="Ja",AA205&amp;AB205&amp;AC205&amp;AD205,"")),1))=TRUE,"","M ")&amp;IF(ISERROR(SEARCH("A",IF(IF('Basisgegevens+Uitleg'!$C$5="Ja",LEN(G205&amp;H205&amp;I205&amp;J205),0)+IF('Basisgegevens+Uitleg'!$C$6="Ja",LEN(L205&amp;M205&amp;N205&amp;O205),0)+IF('Basisgegevens+Uitleg'!$C$7="Ja",LEN(Q205&amp;R205&amp;S205&amp;T205),0)+IF('Basisgegevens+Uitleg'!$C$8="Ja",LEN(V205&amp;W205&amp;X205&amp;Y205),0)+IF('Basisgegevens+Uitleg'!$C$9="Ja",LEN(AA205&amp;AB205&amp;AC205&amp;AD205),0)&lt;(4+IF('Basisgegevens+Uitleg'!$C$6="Ja",4,0)+IF('Basisgegevens+Uitleg'!$C$7="Ja",4,0)+IF('Basisgegevens+Uitleg'!$C$8="Ja",4,0)+IF('Basisgegevens+Uitleg'!$C$9="Ja",4,0)),C205,"Niet")&amp;(G205&amp;H205&amp;I205&amp;J205&amp;IF('Basisgegevens+Uitleg'!$C$6="Ja",L205&amp;M205&amp;N205&amp;O205,"")&amp;IF('Basisgegevens+Uitleg'!$C$7="Ja",Q205&amp;R205&amp;S205&amp;T205,"")&amp;IF('Basisgegevens+Uitleg'!$C$8="Ja",V205&amp;W205&amp;X205&amp;Y205,"")&amp;IF('Basisgegevens+Uitleg'!$C$9="Ja",AA205&amp;AB205&amp;AC205&amp;AD205,"")),1))=TRUE,"","A")))</f>
        <v>--</v>
      </c>
      <c r="E205" s="110" t="str">
        <f t="shared" si="11"/>
        <v>--</v>
      </c>
      <c r="F205" s="138" t="str">
        <f>IF(ROW(E205)-5&lt;='Basisgegevens+Uitleg'!$C$2,F204+1,"--")</f>
        <v>--</v>
      </c>
      <c r="G205" s="86"/>
      <c r="H205" s="82"/>
      <c r="I205" s="82"/>
      <c r="J205" s="87"/>
      <c r="K205" s="9"/>
      <c r="L205" s="86"/>
      <c r="M205" s="82"/>
      <c r="N205" s="82"/>
      <c r="O205" s="87"/>
      <c r="P205" s="9"/>
      <c r="Q205" s="86"/>
      <c r="R205" s="82"/>
      <c r="S205" s="82"/>
      <c r="T205" s="87"/>
      <c r="U205" s="9"/>
      <c r="V205" s="86"/>
      <c r="W205" s="82"/>
      <c r="X205" s="82"/>
      <c r="Y205" s="87"/>
      <c r="Z205" s="9"/>
      <c r="AA205" s="86"/>
      <c r="AB205" s="82"/>
      <c r="AC205" s="82"/>
      <c r="AD205" s="87"/>
      <c r="AE205" s="9"/>
      <c r="AF205" s="108"/>
      <c r="AG205" s="18" t="str">
        <f>IF(ISERROR(VLOOKUP($F205,'Speciale dagen&amp;Activiteiten'!$A$3:$A$100,1,FALSE))=TRUE,"",VLOOKUP($F205,'Speciale dagen&amp;Activiteiten'!$A$3:$B$100,2,FALSE))</f>
        <v/>
      </c>
      <c r="AH205" s="14" t="str">
        <f>IF(ISERROR(VLOOKUP(CONCATENATE(DAY($F205),"-",MONTH($F205)),Verjaardagen!$C$2:$C$101,1,FALSE))=TRUE,"",VLOOKUP(CONCATENATE(DAY($F205),"-",MONTH($F205)),Verjaardagen!$C$2:$E$101,3,FALSE))</f>
        <v/>
      </c>
      <c r="AI205" s="15" t="str">
        <f>IF(ISERROR(VLOOKUP(F205,'School(vakanties)&amp;Activiteiten'!A$4:A$102,1,FALSE)=TRUE),IF(ISERROR(VLOOKUP(F205,'School(vakanties)&amp;Activiteiten'!B$4:B$102,1,FALSE)=TRUE),IF(AJ205&gt;0,AI204,""),VLOOKUP(F205,'School(vakanties)&amp;Activiteiten'!B$4:C$102,2,FALSE)),VLOOKUP(F205,'School(vakanties)&amp;Activiteiten'!A$4:C$102,3,FALSE))</f>
        <v>Zomervakantie (voorbeeld)</v>
      </c>
      <c r="AJ205" s="16">
        <f>IF(ISERROR(VLOOKUP(F205,'School(vakanties)&amp;Activiteiten'!A$4:A$102,1,FALSE)=TRUE),IF(AND(AJ204&gt;0,AJ204&lt;999),AJ204-1,0),VLOOKUP(F205,'School(vakanties)&amp;Activiteiten'!A$4:D$102,4,FALSE))</f>
        <v>13</v>
      </c>
    </row>
    <row r="206" spans="1:36" x14ac:dyDescent="0.25">
      <c r="A206" s="180" t="str">
        <f t="shared" si="9"/>
        <v>Zomervakantie (voorbeeld)</v>
      </c>
      <c r="B206" s="110" t="str">
        <f t="shared" si="10"/>
        <v>--</v>
      </c>
      <c r="C206" s="179" t="str">
        <f>IF(F206="--","--",IF(ISEVEN(B206)=TRUE,SUBSTITUTE(LEFT(VLOOKUP(E206,'Basisgegevens+Uitleg'!$B$19:$D$25,3,),1),0,"--"),SUBSTITUTE(LEFT(VLOOKUP(E206,'Basisgegevens+Uitleg'!$B$19:$C$25,2,),1),0,"--")))</f>
        <v>--</v>
      </c>
      <c r="D206" s="179" t="str">
        <f>IF(F206="--","--",TRIM(IF(ISERROR(SEARCH("V",IF(IF('Basisgegevens+Uitleg'!$C$5="Ja",LEN(G206&amp;H206&amp;I206&amp;J206),0)+IF('Basisgegevens+Uitleg'!$C$6="Ja",LEN(L206&amp;M206&amp;N206&amp;O206),0)+IF('Basisgegevens+Uitleg'!$C$7="Ja",LEN(Q206&amp;R206&amp;S206&amp;T206),0)+IF('Basisgegevens+Uitleg'!$C$8="Ja",LEN(V206&amp;W206&amp;X206&amp;Y206),0)+IF('Basisgegevens+Uitleg'!$C$9="Ja",LEN(AA206&amp;AB206&amp;AC206&amp;AD206),0)&lt;(4+IF('Basisgegevens+Uitleg'!$C$6="Ja",4,0)+IF('Basisgegevens+Uitleg'!$C$7="Ja",4,0)+IF('Basisgegevens+Uitleg'!$C$8="Ja",4,0)+IF('Basisgegevens+Uitleg'!$C$9="Ja",4,0)),C206,"Niet")&amp;(G206&amp;H206&amp;I206&amp;J206&amp;IF('Basisgegevens+Uitleg'!$C$6="Ja",L206&amp;M206&amp;N206&amp;O206,"")&amp;IF('Basisgegevens+Uitleg'!$C$7="Ja",Q206&amp;R206&amp;S206&amp;T206,"")&amp;IF('Basisgegevens+Uitleg'!$C$8="Ja",V206&amp;W206&amp;X206&amp;Y206,"")&amp;IF('Basisgegevens+Uitleg'!$C$9="Ja",AA206&amp;AB206&amp;AC206&amp;AD206,"")),1))=TRUE,"","V ")&amp;IF(ISERROR(SEARCH("M",IF(IF('Basisgegevens+Uitleg'!$C$5="Ja",LEN(G206&amp;H206&amp;I206&amp;J206),0)+IF('Basisgegevens+Uitleg'!$C$6="Ja",LEN(L206&amp;M206&amp;N206&amp;O206),0)+IF('Basisgegevens+Uitleg'!$C$7="Ja",LEN(Q206&amp;R206&amp;S206&amp;T206),0)+IF('Basisgegevens+Uitleg'!$C$8="Ja",LEN(V206&amp;W206&amp;X206&amp;Y206),0)+IF('Basisgegevens+Uitleg'!$C$9="Ja",LEN(AA206&amp;AB206&amp;AC206&amp;AD206),0)&lt;(4+IF('Basisgegevens+Uitleg'!$C$6="Ja",4,0)+IF('Basisgegevens+Uitleg'!$C$7="Ja",4,0)+IF('Basisgegevens+Uitleg'!$C$8="Ja",4,0)+IF('Basisgegevens+Uitleg'!$C$9="Ja",4,0)),C206,"Niet")&amp;(G206&amp;H206&amp;I206&amp;J206&amp;IF('Basisgegevens+Uitleg'!$C$6="Ja",L206&amp;M206&amp;N206&amp;O206,"")&amp;IF('Basisgegevens+Uitleg'!$C$7="Ja",Q206&amp;R206&amp;S206&amp;T206,"")&amp;IF('Basisgegevens+Uitleg'!$C$8="Ja",V206&amp;W206&amp;X206&amp;Y206,"")&amp;IF('Basisgegevens+Uitleg'!$C$9="Ja",AA206&amp;AB206&amp;AC206&amp;AD206,"")),1))=TRUE,"","M ")&amp;IF(ISERROR(SEARCH("A",IF(IF('Basisgegevens+Uitleg'!$C$5="Ja",LEN(G206&amp;H206&amp;I206&amp;J206),0)+IF('Basisgegevens+Uitleg'!$C$6="Ja",LEN(L206&amp;M206&amp;N206&amp;O206),0)+IF('Basisgegevens+Uitleg'!$C$7="Ja",LEN(Q206&amp;R206&amp;S206&amp;T206),0)+IF('Basisgegevens+Uitleg'!$C$8="Ja",LEN(V206&amp;W206&amp;X206&amp;Y206),0)+IF('Basisgegevens+Uitleg'!$C$9="Ja",LEN(AA206&amp;AB206&amp;AC206&amp;AD206),0)&lt;(4+IF('Basisgegevens+Uitleg'!$C$6="Ja",4,0)+IF('Basisgegevens+Uitleg'!$C$7="Ja",4,0)+IF('Basisgegevens+Uitleg'!$C$8="Ja",4,0)+IF('Basisgegevens+Uitleg'!$C$9="Ja",4,0)),C206,"Niet")&amp;(G206&amp;H206&amp;I206&amp;J206&amp;IF('Basisgegevens+Uitleg'!$C$6="Ja",L206&amp;M206&amp;N206&amp;O206,"")&amp;IF('Basisgegevens+Uitleg'!$C$7="Ja",Q206&amp;R206&amp;S206&amp;T206,"")&amp;IF('Basisgegevens+Uitleg'!$C$8="Ja",V206&amp;W206&amp;X206&amp;Y206,"")&amp;IF('Basisgegevens+Uitleg'!$C$9="Ja",AA206&amp;AB206&amp;AC206&amp;AD206,"")),1))=TRUE,"","A")))</f>
        <v>--</v>
      </c>
      <c r="E206" s="110" t="str">
        <f t="shared" si="11"/>
        <v>--</v>
      </c>
      <c r="F206" s="138" t="str">
        <f>IF(ROW(E206)-5&lt;='Basisgegevens+Uitleg'!$C$2,F205+1,"--")</f>
        <v>--</v>
      </c>
      <c r="G206" s="86"/>
      <c r="H206" s="82"/>
      <c r="I206" s="82"/>
      <c r="J206" s="87"/>
      <c r="K206" s="9"/>
      <c r="L206" s="86"/>
      <c r="M206" s="82"/>
      <c r="N206" s="82"/>
      <c r="O206" s="87"/>
      <c r="P206" s="9"/>
      <c r="Q206" s="86"/>
      <c r="R206" s="82"/>
      <c r="S206" s="82"/>
      <c r="T206" s="87"/>
      <c r="U206" s="9"/>
      <c r="V206" s="86"/>
      <c r="W206" s="82"/>
      <c r="X206" s="82"/>
      <c r="Y206" s="87"/>
      <c r="Z206" s="9"/>
      <c r="AA206" s="86"/>
      <c r="AB206" s="82"/>
      <c r="AC206" s="82"/>
      <c r="AD206" s="87"/>
      <c r="AE206" s="9"/>
      <c r="AF206" s="108"/>
      <c r="AG206" s="18" t="str">
        <f>IF(ISERROR(VLOOKUP($F206,'Speciale dagen&amp;Activiteiten'!$A$3:$A$100,1,FALSE))=TRUE,"",VLOOKUP($F206,'Speciale dagen&amp;Activiteiten'!$A$3:$B$100,2,FALSE))</f>
        <v/>
      </c>
      <c r="AH206" s="14" t="str">
        <f>IF(ISERROR(VLOOKUP(CONCATENATE(DAY($F206),"-",MONTH($F206)),Verjaardagen!$C$2:$C$101,1,FALSE))=TRUE,"",VLOOKUP(CONCATENATE(DAY($F206),"-",MONTH($F206)),Verjaardagen!$C$2:$E$101,3,FALSE))</f>
        <v/>
      </c>
      <c r="AI206" s="15" t="str">
        <f>IF(ISERROR(VLOOKUP(F206,'School(vakanties)&amp;Activiteiten'!A$4:A$102,1,FALSE)=TRUE),IF(ISERROR(VLOOKUP(F206,'School(vakanties)&amp;Activiteiten'!B$4:B$102,1,FALSE)=TRUE),IF(AJ206&gt;0,AI205,""),VLOOKUP(F206,'School(vakanties)&amp;Activiteiten'!B$4:C$102,2,FALSE)),VLOOKUP(F206,'School(vakanties)&amp;Activiteiten'!A$4:C$102,3,FALSE))</f>
        <v>Zomervakantie (voorbeeld)</v>
      </c>
      <c r="AJ206" s="16">
        <f>IF(ISERROR(VLOOKUP(F206,'School(vakanties)&amp;Activiteiten'!A$4:A$102,1,FALSE)=TRUE),IF(AND(AJ205&gt;0,AJ205&lt;999),AJ205-1,0),VLOOKUP(F206,'School(vakanties)&amp;Activiteiten'!A$4:D$102,4,FALSE))</f>
        <v>12</v>
      </c>
    </row>
    <row r="207" spans="1:36" x14ac:dyDescent="0.25">
      <c r="A207" s="180" t="str">
        <f t="shared" si="9"/>
        <v>Zomervakantie (voorbeeld)</v>
      </c>
      <c r="B207" s="110" t="str">
        <f t="shared" si="10"/>
        <v>--</v>
      </c>
      <c r="C207" s="179" t="str">
        <f>IF(F207="--","--",IF(ISEVEN(B207)=TRUE,SUBSTITUTE(LEFT(VLOOKUP(E207,'Basisgegevens+Uitleg'!$B$19:$D$25,3,),1),0,"--"),SUBSTITUTE(LEFT(VLOOKUP(E207,'Basisgegevens+Uitleg'!$B$19:$C$25,2,),1),0,"--")))</f>
        <v>--</v>
      </c>
      <c r="D207" s="179" t="str">
        <f>IF(F207="--","--",TRIM(IF(ISERROR(SEARCH("V",IF(IF('Basisgegevens+Uitleg'!$C$5="Ja",LEN(G207&amp;H207&amp;I207&amp;J207),0)+IF('Basisgegevens+Uitleg'!$C$6="Ja",LEN(L207&amp;M207&amp;N207&amp;O207),0)+IF('Basisgegevens+Uitleg'!$C$7="Ja",LEN(Q207&amp;R207&amp;S207&amp;T207),0)+IF('Basisgegevens+Uitleg'!$C$8="Ja",LEN(V207&amp;W207&amp;X207&amp;Y207),0)+IF('Basisgegevens+Uitleg'!$C$9="Ja",LEN(AA207&amp;AB207&amp;AC207&amp;AD207),0)&lt;(4+IF('Basisgegevens+Uitleg'!$C$6="Ja",4,0)+IF('Basisgegevens+Uitleg'!$C$7="Ja",4,0)+IF('Basisgegevens+Uitleg'!$C$8="Ja",4,0)+IF('Basisgegevens+Uitleg'!$C$9="Ja",4,0)),C207,"Niet")&amp;(G207&amp;H207&amp;I207&amp;J207&amp;IF('Basisgegevens+Uitleg'!$C$6="Ja",L207&amp;M207&amp;N207&amp;O207,"")&amp;IF('Basisgegevens+Uitleg'!$C$7="Ja",Q207&amp;R207&amp;S207&amp;T207,"")&amp;IF('Basisgegevens+Uitleg'!$C$8="Ja",V207&amp;W207&amp;X207&amp;Y207,"")&amp;IF('Basisgegevens+Uitleg'!$C$9="Ja",AA207&amp;AB207&amp;AC207&amp;AD207,"")),1))=TRUE,"","V ")&amp;IF(ISERROR(SEARCH("M",IF(IF('Basisgegevens+Uitleg'!$C$5="Ja",LEN(G207&amp;H207&amp;I207&amp;J207),0)+IF('Basisgegevens+Uitleg'!$C$6="Ja",LEN(L207&amp;M207&amp;N207&amp;O207),0)+IF('Basisgegevens+Uitleg'!$C$7="Ja",LEN(Q207&amp;R207&amp;S207&amp;T207),0)+IF('Basisgegevens+Uitleg'!$C$8="Ja",LEN(V207&amp;W207&amp;X207&amp;Y207),0)+IF('Basisgegevens+Uitleg'!$C$9="Ja",LEN(AA207&amp;AB207&amp;AC207&amp;AD207),0)&lt;(4+IF('Basisgegevens+Uitleg'!$C$6="Ja",4,0)+IF('Basisgegevens+Uitleg'!$C$7="Ja",4,0)+IF('Basisgegevens+Uitleg'!$C$8="Ja",4,0)+IF('Basisgegevens+Uitleg'!$C$9="Ja",4,0)),C207,"Niet")&amp;(G207&amp;H207&amp;I207&amp;J207&amp;IF('Basisgegevens+Uitleg'!$C$6="Ja",L207&amp;M207&amp;N207&amp;O207,"")&amp;IF('Basisgegevens+Uitleg'!$C$7="Ja",Q207&amp;R207&amp;S207&amp;T207,"")&amp;IF('Basisgegevens+Uitleg'!$C$8="Ja",V207&amp;W207&amp;X207&amp;Y207,"")&amp;IF('Basisgegevens+Uitleg'!$C$9="Ja",AA207&amp;AB207&amp;AC207&amp;AD207,"")),1))=TRUE,"","M ")&amp;IF(ISERROR(SEARCH("A",IF(IF('Basisgegevens+Uitleg'!$C$5="Ja",LEN(G207&amp;H207&amp;I207&amp;J207),0)+IF('Basisgegevens+Uitleg'!$C$6="Ja",LEN(L207&amp;M207&amp;N207&amp;O207),0)+IF('Basisgegevens+Uitleg'!$C$7="Ja",LEN(Q207&amp;R207&amp;S207&amp;T207),0)+IF('Basisgegevens+Uitleg'!$C$8="Ja",LEN(V207&amp;W207&amp;X207&amp;Y207),0)+IF('Basisgegevens+Uitleg'!$C$9="Ja",LEN(AA207&amp;AB207&amp;AC207&amp;AD207),0)&lt;(4+IF('Basisgegevens+Uitleg'!$C$6="Ja",4,0)+IF('Basisgegevens+Uitleg'!$C$7="Ja",4,0)+IF('Basisgegevens+Uitleg'!$C$8="Ja",4,0)+IF('Basisgegevens+Uitleg'!$C$9="Ja",4,0)),C207,"Niet")&amp;(G207&amp;H207&amp;I207&amp;J207&amp;IF('Basisgegevens+Uitleg'!$C$6="Ja",L207&amp;M207&amp;N207&amp;O207,"")&amp;IF('Basisgegevens+Uitleg'!$C$7="Ja",Q207&amp;R207&amp;S207&amp;T207,"")&amp;IF('Basisgegevens+Uitleg'!$C$8="Ja",V207&amp;W207&amp;X207&amp;Y207,"")&amp;IF('Basisgegevens+Uitleg'!$C$9="Ja",AA207&amp;AB207&amp;AC207&amp;AD207,"")),1))=TRUE,"","A")))</f>
        <v>--</v>
      </c>
      <c r="E207" s="110" t="str">
        <f t="shared" si="11"/>
        <v>--</v>
      </c>
      <c r="F207" s="138" t="str">
        <f>IF(ROW(E207)-5&lt;='Basisgegevens+Uitleg'!$C$2,F206+1,"--")</f>
        <v>--</v>
      </c>
      <c r="G207" s="86"/>
      <c r="H207" s="82"/>
      <c r="I207" s="82"/>
      <c r="J207" s="87"/>
      <c r="K207" s="9"/>
      <c r="L207" s="86"/>
      <c r="M207" s="82"/>
      <c r="N207" s="82"/>
      <c r="O207" s="87"/>
      <c r="P207" s="9"/>
      <c r="Q207" s="86"/>
      <c r="R207" s="82"/>
      <c r="S207" s="82"/>
      <c r="T207" s="87"/>
      <c r="U207" s="9"/>
      <c r="V207" s="86"/>
      <c r="W207" s="82"/>
      <c r="X207" s="82"/>
      <c r="Y207" s="87"/>
      <c r="Z207" s="9"/>
      <c r="AA207" s="86"/>
      <c r="AB207" s="82"/>
      <c r="AC207" s="82"/>
      <c r="AD207" s="87"/>
      <c r="AE207" s="9"/>
      <c r="AF207" s="108"/>
      <c r="AG207" s="18" t="str">
        <f>IF(ISERROR(VLOOKUP($F207,'Speciale dagen&amp;Activiteiten'!$A$3:$A$100,1,FALSE))=TRUE,"",VLOOKUP($F207,'Speciale dagen&amp;Activiteiten'!$A$3:$B$100,2,FALSE))</f>
        <v/>
      </c>
      <c r="AH207" s="14" t="str">
        <f>IF(ISERROR(VLOOKUP(CONCATENATE(DAY($F207),"-",MONTH($F207)),Verjaardagen!$C$2:$C$101,1,FALSE))=TRUE,"",VLOOKUP(CONCATENATE(DAY($F207),"-",MONTH($F207)),Verjaardagen!$C$2:$E$101,3,FALSE))</f>
        <v/>
      </c>
      <c r="AI207" s="15" t="str">
        <f>IF(ISERROR(VLOOKUP(F207,'School(vakanties)&amp;Activiteiten'!A$4:A$102,1,FALSE)=TRUE),IF(ISERROR(VLOOKUP(F207,'School(vakanties)&amp;Activiteiten'!B$4:B$102,1,FALSE)=TRUE),IF(AJ207&gt;0,AI206,""),VLOOKUP(F207,'School(vakanties)&amp;Activiteiten'!B$4:C$102,2,FALSE)),VLOOKUP(F207,'School(vakanties)&amp;Activiteiten'!A$4:C$102,3,FALSE))</f>
        <v>Zomervakantie (voorbeeld)</v>
      </c>
      <c r="AJ207" s="16">
        <f>IF(ISERROR(VLOOKUP(F207,'School(vakanties)&amp;Activiteiten'!A$4:A$102,1,FALSE)=TRUE),IF(AND(AJ206&gt;0,AJ206&lt;999),AJ206-1,0),VLOOKUP(F207,'School(vakanties)&amp;Activiteiten'!A$4:D$102,4,FALSE))</f>
        <v>11</v>
      </c>
    </row>
    <row r="208" spans="1:36" x14ac:dyDescent="0.25">
      <c r="A208" s="180" t="str">
        <f t="shared" si="9"/>
        <v>Zomervakantie (voorbeeld)</v>
      </c>
      <c r="B208" s="110" t="str">
        <f t="shared" si="10"/>
        <v>--</v>
      </c>
      <c r="C208" s="179" t="str">
        <f>IF(F208="--","--",IF(ISEVEN(B208)=TRUE,SUBSTITUTE(LEFT(VLOOKUP(E208,'Basisgegevens+Uitleg'!$B$19:$D$25,3,),1),0,"--"),SUBSTITUTE(LEFT(VLOOKUP(E208,'Basisgegevens+Uitleg'!$B$19:$C$25,2,),1),0,"--")))</f>
        <v>--</v>
      </c>
      <c r="D208" s="179" t="str">
        <f>IF(F208="--","--",TRIM(IF(ISERROR(SEARCH("V",IF(IF('Basisgegevens+Uitleg'!$C$5="Ja",LEN(G208&amp;H208&amp;I208&amp;J208),0)+IF('Basisgegevens+Uitleg'!$C$6="Ja",LEN(L208&amp;M208&amp;N208&amp;O208),0)+IF('Basisgegevens+Uitleg'!$C$7="Ja",LEN(Q208&amp;R208&amp;S208&amp;T208),0)+IF('Basisgegevens+Uitleg'!$C$8="Ja",LEN(V208&amp;W208&amp;X208&amp;Y208),0)+IF('Basisgegevens+Uitleg'!$C$9="Ja",LEN(AA208&amp;AB208&amp;AC208&amp;AD208),0)&lt;(4+IF('Basisgegevens+Uitleg'!$C$6="Ja",4,0)+IF('Basisgegevens+Uitleg'!$C$7="Ja",4,0)+IF('Basisgegevens+Uitleg'!$C$8="Ja",4,0)+IF('Basisgegevens+Uitleg'!$C$9="Ja",4,0)),C208,"Niet")&amp;(G208&amp;H208&amp;I208&amp;J208&amp;IF('Basisgegevens+Uitleg'!$C$6="Ja",L208&amp;M208&amp;N208&amp;O208,"")&amp;IF('Basisgegevens+Uitleg'!$C$7="Ja",Q208&amp;R208&amp;S208&amp;T208,"")&amp;IF('Basisgegevens+Uitleg'!$C$8="Ja",V208&amp;W208&amp;X208&amp;Y208,"")&amp;IF('Basisgegevens+Uitleg'!$C$9="Ja",AA208&amp;AB208&amp;AC208&amp;AD208,"")),1))=TRUE,"","V ")&amp;IF(ISERROR(SEARCH("M",IF(IF('Basisgegevens+Uitleg'!$C$5="Ja",LEN(G208&amp;H208&amp;I208&amp;J208),0)+IF('Basisgegevens+Uitleg'!$C$6="Ja",LEN(L208&amp;M208&amp;N208&amp;O208),0)+IF('Basisgegevens+Uitleg'!$C$7="Ja",LEN(Q208&amp;R208&amp;S208&amp;T208),0)+IF('Basisgegevens+Uitleg'!$C$8="Ja",LEN(V208&amp;W208&amp;X208&amp;Y208),0)+IF('Basisgegevens+Uitleg'!$C$9="Ja",LEN(AA208&amp;AB208&amp;AC208&amp;AD208),0)&lt;(4+IF('Basisgegevens+Uitleg'!$C$6="Ja",4,0)+IF('Basisgegevens+Uitleg'!$C$7="Ja",4,0)+IF('Basisgegevens+Uitleg'!$C$8="Ja",4,0)+IF('Basisgegevens+Uitleg'!$C$9="Ja",4,0)),C208,"Niet")&amp;(G208&amp;H208&amp;I208&amp;J208&amp;IF('Basisgegevens+Uitleg'!$C$6="Ja",L208&amp;M208&amp;N208&amp;O208,"")&amp;IF('Basisgegevens+Uitleg'!$C$7="Ja",Q208&amp;R208&amp;S208&amp;T208,"")&amp;IF('Basisgegevens+Uitleg'!$C$8="Ja",V208&amp;W208&amp;X208&amp;Y208,"")&amp;IF('Basisgegevens+Uitleg'!$C$9="Ja",AA208&amp;AB208&amp;AC208&amp;AD208,"")),1))=TRUE,"","M ")&amp;IF(ISERROR(SEARCH("A",IF(IF('Basisgegevens+Uitleg'!$C$5="Ja",LEN(G208&amp;H208&amp;I208&amp;J208),0)+IF('Basisgegevens+Uitleg'!$C$6="Ja",LEN(L208&amp;M208&amp;N208&amp;O208),0)+IF('Basisgegevens+Uitleg'!$C$7="Ja",LEN(Q208&amp;R208&amp;S208&amp;T208),0)+IF('Basisgegevens+Uitleg'!$C$8="Ja",LEN(V208&amp;W208&amp;X208&amp;Y208),0)+IF('Basisgegevens+Uitleg'!$C$9="Ja",LEN(AA208&amp;AB208&amp;AC208&amp;AD208),0)&lt;(4+IF('Basisgegevens+Uitleg'!$C$6="Ja",4,0)+IF('Basisgegevens+Uitleg'!$C$7="Ja",4,0)+IF('Basisgegevens+Uitleg'!$C$8="Ja",4,0)+IF('Basisgegevens+Uitleg'!$C$9="Ja",4,0)),C208,"Niet")&amp;(G208&amp;H208&amp;I208&amp;J208&amp;IF('Basisgegevens+Uitleg'!$C$6="Ja",L208&amp;M208&amp;N208&amp;O208,"")&amp;IF('Basisgegevens+Uitleg'!$C$7="Ja",Q208&amp;R208&amp;S208&amp;T208,"")&amp;IF('Basisgegevens+Uitleg'!$C$8="Ja",V208&amp;W208&amp;X208&amp;Y208,"")&amp;IF('Basisgegevens+Uitleg'!$C$9="Ja",AA208&amp;AB208&amp;AC208&amp;AD208,"")),1))=TRUE,"","A")))</f>
        <v>--</v>
      </c>
      <c r="E208" s="110" t="str">
        <f t="shared" si="11"/>
        <v>--</v>
      </c>
      <c r="F208" s="138" t="str">
        <f>IF(ROW(E208)-5&lt;='Basisgegevens+Uitleg'!$C$2,F207+1,"--")</f>
        <v>--</v>
      </c>
      <c r="G208" s="86"/>
      <c r="H208" s="82"/>
      <c r="I208" s="82"/>
      <c r="J208" s="87"/>
      <c r="K208" s="9"/>
      <c r="L208" s="86"/>
      <c r="M208" s="82"/>
      <c r="N208" s="82"/>
      <c r="O208" s="87"/>
      <c r="P208" s="9"/>
      <c r="Q208" s="86"/>
      <c r="R208" s="82"/>
      <c r="S208" s="82"/>
      <c r="T208" s="87"/>
      <c r="U208" s="9"/>
      <c r="V208" s="86"/>
      <c r="W208" s="82"/>
      <c r="X208" s="82"/>
      <c r="Y208" s="87"/>
      <c r="Z208" s="9"/>
      <c r="AA208" s="86"/>
      <c r="AB208" s="82"/>
      <c r="AC208" s="82"/>
      <c r="AD208" s="87"/>
      <c r="AE208" s="9"/>
      <c r="AF208" s="108"/>
      <c r="AG208" s="18" t="str">
        <f>IF(ISERROR(VLOOKUP($F208,'Speciale dagen&amp;Activiteiten'!$A$3:$A$100,1,FALSE))=TRUE,"",VLOOKUP($F208,'Speciale dagen&amp;Activiteiten'!$A$3:$B$100,2,FALSE))</f>
        <v/>
      </c>
      <c r="AH208" s="14" t="str">
        <f>IF(ISERROR(VLOOKUP(CONCATENATE(DAY($F208),"-",MONTH($F208)),Verjaardagen!$C$2:$C$101,1,FALSE))=TRUE,"",VLOOKUP(CONCATENATE(DAY($F208),"-",MONTH($F208)),Verjaardagen!$C$2:$E$101,3,FALSE))</f>
        <v/>
      </c>
      <c r="AI208" s="15" t="str">
        <f>IF(ISERROR(VLOOKUP(F208,'School(vakanties)&amp;Activiteiten'!A$4:A$102,1,FALSE)=TRUE),IF(ISERROR(VLOOKUP(F208,'School(vakanties)&amp;Activiteiten'!B$4:B$102,1,FALSE)=TRUE),IF(AJ208&gt;0,AI207,""),VLOOKUP(F208,'School(vakanties)&amp;Activiteiten'!B$4:C$102,2,FALSE)),VLOOKUP(F208,'School(vakanties)&amp;Activiteiten'!A$4:C$102,3,FALSE))</f>
        <v>Zomervakantie (voorbeeld)</v>
      </c>
      <c r="AJ208" s="16">
        <f>IF(ISERROR(VLOOKUP(F208,'School(vakanties)&amp;Activiteiten'!A$4:A$102,1,FALSE)=TRUE),IF(AND(AJ207&gt;0,AJ207&lt;999),AJ207-1,0),VLOOKUP(F208,'School(vakanties)&amp;Activiteiten'!A$4:D$102,4,FALSE))</f>
        <v>10</v>
      </c>
    </row>
    <row r="209" spans="1:36" x14ac:dyDescent="0.25">
      <c r="A209" s="180" t="str">
        <f t="shared" si="9"/>
        <v>Zomervakantie (voorbeeld)</v>
      </c>
      <c r="B209" s="110" t="str">
        <f t="shared" si="10"/>
        <v>--</v>
      </c>
      <c r="C209" s="179" t="str">
        <f>IF(F209="--","--",IF(ISEVEN(B209)=TRUE,SUBSTITUTE(LEFT(VLOOKUP(E209,'Basisgegevens+Uitleg'!$B$19:$D$25,3,),1),0,"--"),SUBSTITUTE(LEFT(VLOOKUP(E209,'Basisgegevens+Uitleg'!$B$19:$C$25,2,),1),0,"--")))</f>
        <v>--</v>
      </c>
      <c r="D209" s="179" t="str">
        <f>IF(F209="--","--",TRIM(IF(ISERROR(SEARCH("V",IF(IF('Basisgegevens+Uitleg'!$C$5="Ja",LEN(G209&amp;H209&amp;I209&amp;J209),0)+IF('Basisgegevens+Uitleg'!$C$6="Ja",LEN(L209&amp;M209&amp;N209&amp;O209),0)+IF('Basisgegevens+Uitleg'!$C$7="Ja",LEN(Q209&amp;R209&amp;S209&amp;T209),0)+IF('Basisgegevens+Uitleg'!$C$8="Ja",LEN(V209&amp;W209&amp;X209&amp;Y209),0)+IF('Basisgegevens+Uitleg'!$C$9="Ja",LEN(AA209&amp;AB209&amp;AC209&amp;AD209),0)&lt;(4+IF('Basisgegevens+Uitleg'!$C$6="Ja",4,0)+IF('Basisgegevens+Uitleg'!$C$7="Ja",4,0)+IF('Basisgegevens+Uitleg'!$C$8="Ja",4,0)+IF('Basisgegevens+Uitleg'!$C$9="Ja",4,0)),C209,"Niet")&amp;(G209&amp;H209&amp;I209&amp;J209&amp;IF('Basisgegevens+Uitleg'!$C$6="Ja",L209&amp;M209&amp;N209&amp;O209,"")&amp;IF('Basisgegevens+Uitleg'!$C$7="Ja",Q209&amp;R209&amp;S209&amp;T209,"")&amp;IF('Basisgegevens+Uitleg'!$C$8="Ja",V209&amp;W209&amp;X209&amp;Y209,"")&amp;IF('Basisgegevens+Uitleg'!$C$9="Ja",AA209&amp;AB209&amp;AC209&amp;AD209,"")),1))=TRUE,"","V ")&amp;IF(ISERROR(SEARCH("M",IF(IF('Basisgegevens+Uitleg'!$C$5="Ja",LEN(G209&amp;H209&amp;I209&amp;J209),0)+IF('Basisgegevens+Uitleg'!$C$6="Ja",LEN(L209&amp;M209&amp;N209&amp;O209),0)+IF('Basisgegevens+Uitleg'!$C$7="Ja",LEN(Q209&amp;R209&amp;S209&amp;T209),0)+IF('Basisgegevens+Uitleg'!$C$8="Ja",LEN(V209&amp;W209&amp;X209&amp;Y209),0)+IF('Basisgegevens+Uitleg'!$C$9="Ja",LEN(AA209&amp;AB209&amp;AC209&amp;AD209),0)&lt;(4+IF('Basisgegevens+Uitleg'!$C$6="Ja",4,0)+IF('Basisgegevens+Uitleg'!$C$7="Ja",4,0)+IF('Basisgegevens+Uitleg'!$C$8="Ja",4,0)+IF('Basisgegevens+Uitleg'!$C$9="Ja",4,0)),C209,"Niet")&amp;(G209&amp;H209&amp;I209&amp;J209&amp;IF('Basisgegevens+Uitleg'!$C$6="Ja",L209&amp;M209&amp;N209&amp;O209,"")&amp;IF('Basisgegevens+Uitleg'!$C$7="Ja",Q209&amp;R209&amp;S209&amp;T209,"")&amp;IF('Basisgegevens+Uitleg'!$C$8="Ja",V209&amp;W209&amp;X209&amp;Y209,"")&amp;IF('Basisgegevens+Uitleg'!$C$9="Ja",AA209&amp;AB209&amp;AC209&amp;AD209,"")),1))=TRUE,"","M ")&amp;IF(ISERROR(SEARCH("A",IF(IF('Basisgegevens+Uitleg'!$C$5="Ja",LEN(G209&amp;H209&amp;I209&amp;J209),0)+IF('Basisgegevens+Uitleg'!$C$6="Ja",LEN(L209&amp;M209&amp;N209&amp;O209),0)+IF('Basisgegevens+Uitleg'!$C$7="Ja",LEN(Q209&amp;R209&amp;S209&amp;T209),0)+IF('Basisgegevens+Uitleg'!$C$8="Ja",LEN(V209&amp;W209&amp;X209&amp;Y209),0)+IF('Basisgegevens+Uitleg'!$C$9="Ja",LEN(AA209&amp;AB209&amp;AC209&amp;AD209),0)&lt;(4+IF('Basisgegevens+Uitleg'!$C$6="Ja",4,0)+IF('Basisgegevens+Uitleg'!$C$7="Ja",4,0)+IF('Basisgegevens+Uitleg'!$C$8="Ja",4,0)+IF('Basisgegevens+Uitleg'!$C$9="Ja",4,0)),C209,"Niet")&amp;(G209&amp;H209&amp;I209&amp;J209&amp;IF('Basisgegevens+Uitleg'!$C$6="Ja",L209&amp;M209&amp;N209&amp;O209,"")&amp;IF('Basisgegevens+Uitleg'!$C$7="Ja",Q209&amp;R209&amp;S209&amp;T209,"")&amp;IF('Basisgegevens+Uitleg'!$C$8="Ja",V209&amp;W209&amp;X209&amp;Y209,"")&amp;IF('Basisgegevens+Uitleg'!$C$9="Ja",AA209&amp;AB209&amp;AC209&amp;AD209,"")),1))=TRUE,"","A")))</f>
        <v>--</v>
      </c>
      <c r="E209" s="110" t="str">
        <f t="shared" si="11"/>
        <v>--</v>
      </c>
      <c r="F209" s="138" t="str">
        <f>IF(ROW(E209)-5&lt;='Basisgegevens+Uitleg'!$C$2,F208+1,"--")</f>
        <v>--</v>
      </c>
      <c r="G209" s="86"/>
      <c r="H209" s="82"/>
      <c r="I209" s="82"/>
      <c r="J209" s="87"/>
      <c r="K209" s="9"/>
      <c r="L209" s="86"/>
      <c r="M209" s="82"/>
      <c r="N209" s="82"/>
      <c r="O209" s="87"/>
      <c r="P209" s="9"/>
      <c r="Q209" s="86"/>
      <c r="R209" s="82"/>
      <c r="S209" s="82"/>
      <c r="T209" s="87"/>
      <c r="U209" s="9"/>
      <c r="V209" s="86"/>
      <c r="W209" s="82"/>
      <c r="X209" s="82"/>
      <c r="Y209" s="87"/>
      <c r="Z209" s="9"/>
      <c r="AA209" s="86"/>
      <c r="AB209" s="82"/>
      <c r="AC209" s="82"/>
      <c r="AD209" s="87"/>
      <c r="AE209" s="9"/>
      <c r="AF209" s="108"/>
      <c r="AG209" s="18" t="str">
        <f>IF(ISERROR(VLOOKUP($F209,'Speciale dagen&amp;Activiteiten'!$A$3:$A$100,1,FALSE))=TRUE,"",VLOOKUP($F209,'Speciale dagen&amp;Activiteiten'!$A$3:$B$100,2,FALSE))</f>
        <v/>
      </c>
      <c r="AH209" s="14" t="str">
        <f>IF(ISERROR(VLOOKUP(CONCATENATE(DAY($F209),"-",MONTH($F209)),Verjaardagen!$C$2:$C$101,1,FALSE))=TRUE,"",VLOOKUP(CONCATENATE(DAY($F209),"-",MONTH($F209)),Verjaardagen!$C$2:$E$101,3,FALSE))</f>
        <v/>
      </c>
      <c r="AI209" s="15" t="str">
        <f>IF(ISERROR(VLOOKUP(F209,'School(vakanties)&amp;Activiteiten'!A$4:A$102,1,FALSE)=TRUE),IF(ISERROR(VLOOKUP(F209,'School(vakanties)&amp;Activiteiten'!B$4:B$102,1,FALSE)=TRUE),IF(AJ209&gt;0,AI208,""),VLOOKUP(F209,'School(vakanties)&amp;Activiteiten'!B$4:C$102,2,FALSE)),VLOOKUP(F209,'School(vakanties)&amp;Activiteiten'!A$4:C$102,3,FALSE))</f>
        <v>Zomervakantie (voorbeeld)</v>
      </c>
      <c r="AJ209" s="16">
        <f>IF(ISERROR(VLOOKUP(F209,'School(vakanties)&amp;Activiteiten'!A$4:A$102,1,FALSE)=TRUE),IF(AND(AJ208&gt;0,AJ208&lt;999),AJ208-1,0),VLOOKUP(F209,'School(vakanties)&amp;Activiteiten'!A$4:D$102,4,FALSE))</f>
        <v>9</v>
      </c>
    </row>
    <row r="210" spans="1:36" x14ac:dyDescent="0.25">
      <c r="A210" s="180" t="str">
        <f t="shared" si="9"/>
        <v>Zomervakantie (voorbeeld)</v>
      </c>
      <c r="B210" s="110" t="str">
        <f t="shared" si="10"/>
        <v>--</v>
      </c>
      <c r="C210" s="179" t="str">
        <f>IF(F210="--","--",IF(ISEVEN(B210)=TRUE,SUBSTITUTE(LEFT(VLOOKUP(E210,'Basisgegevens+Uitleg'!$B$19:$D$25,3,),1),0,"--"),SUBSTITUTE(LEFT(VLOOKUP(E210,'Basisgegevens+Uitleg'!$B$19:$C$25,2,),1),0,"--")))</f>
        <v>--</v>
      </c>
      <c r="D210" s="179" t="str">
        <f>IF(F210="--","--",TRIM(IF(ISERROR(SEARCH("V",IF(IF('Basisgegevens+Uitleg'!$C$5="Ja",LEN(G210&amp;H210&amp;I210&amp;J210),0)+IF('Basisgegevens+Uitleg'!$C$6="Ja",LEN(L210&amp;M210&amp;N210&amp;O210),0)+IF('Basisgegevens+Uitleg'!$C$7="Ja",LEN(Q210&amp;R210&amp;S210&amp;T210),0)+IF('Basisgegevens+Uitleg'!$C$8="Ja",LEN(V210&amp;W210&amp;X210&amp;Y210),0)+IF('Basisgegevens+Uitleg'!$C$9="Ja",LEN(AA210&amp;AB210&amp;AC210&amp;AD210),0)&lt;(4+IF('Basisgegevens+Uitleg'!$C$6="Ja",4,0)+IF('Basisgegevens+Uitleg'!$C$7="Ja",4,0)+IF('Basisgegevens+Uitleg'!$C$8="Ja",4,0)+IF('Basisgegevens+Uitleg'!$C$9="Ja",4,0)),C210,"Niet")&amp;(G210&amp;H210&amp;I210&amp;J210&amp;IF('Basisgegevens+Uitleg'!$C$6="Ja",L210&amp;M210&amp;N210&amp;O210,"")&amp;IF('Basisgegevens+Uitleg'!$C$7="Ja",Q210&amp;R210&amp;S210&amp;T210,"")&amp;IF('Basisgegevens+Uitleg'!$C$8="Ja",V210&amp;W210&amp;X210&amp;Y210,"")&amp;IF('Basisgegevens+Uitleg'!$C$9="Ja",AA210&amp;AB210&amp;AC210&amp;AD210,"")),1))=TRUE,"","V ")&amp;IF(ISERROR(SEARCH("M",IF(IF('Basisgegevens+Uitleg'!$C$5="Ja",LEN(G210&amp;H210&amp;I210&amp;J210),0)+IF('Basisgegevens+Uitleg'!$C$6="Ja",LEN(L210&amp;M210&amp;N210&amp;O210),0)+IF('Basisgegevens+Uitleg'!$C$7="Ja",LEN(Q210&amp;R210&amp;S210&amp;T210),0)+IF('Basisgegevens+Uitleg'!$C$8="Ja",LEN(V210&amp;W210&amp;X210&amp;Y210),0)+IF('Basisgegevens+Uitleg'!$C$9="Ja",LEN(AA210&amp;AB210&amp;AC210&amp;AD210),0)&lt;(4+IF('Basisgegevens+Uitleg'!$C$6="Ja",4,0)+IF('Basisgegevens+Uitleg'!$C$7="Ja",4,0)+IF('Basisgegevens+Uitleg'!$C$8="Ja",4,0)+IF('Basisgegevens+Uitleg'!$C$9="Ja",4,0)),C210,"Niet")&amp;(G210&amp;H210&amp;I210&amp;J210&amp;IF('Basisgegevens+Uitleg'!$C$6="Ja",L210&amp;M210&amp;N210&amp;O210,"")&amp;IF('Basisgegevens+Uitleg'!$C$7="Ja",Q210&amp;R210&amp;S210&amp;T210,"")&amp;IF('Basisgegevens+Uitleg'!$C$8="Ja",V210&amp;W210&amp;X210&amp;Y210,"")&amp;IF('Basisgegevens+Uitleg'!$C$9="Ja",AA210&amp;AB210&amp;AC210&amp;AD210,"")),1))=TRUE,"","M ")&amp;IF(ISERROR(SEARCH("A",IF(IF('Basisgegevens+Uitleg'!$C$5="Ja",LEN(G210&amp;H210&amp;I210&amp;J210),0)+IF('Basisgegevens+Uitleg'!$C$6="Ja",LEN(L210&amp;M210&amp;N210&amp;O210),0)+IF('Basisgegevens+Uitleg'!$C$7="Ja",LEN(Q210&amp;R210&amp;S210&amp;T210),0)+IF('Basisgegevens+Uitleg'!$C$8="Ja",LEN(V210&amp;W210&amp;X210&amp;Y210),0)+IF('Basisgegevens+Uitleg'!$C$9="Ja",LEN(AA210&amp;AB210&amp;AC210&amp;AD210),0)&lt;(4+IF('Basisgegevens+Uitleg'!$C$6="Ja",4,0)+IF('Basisgegevens+Uitleg'!$C$7="Ja",4,0)+IF('Basisgegevens+Uitleg'!$C$8="Ja",4,0)+IF('Basisgegevens+Uitleg'!$C$9="Ja",4,0)),C210,"Niet")&amp;(G210&amp;H210&amp;I210&amp;J210&amp;IF('Basisgegevens+Uitleg'!$C$6="Ja",L210&amp;M210&amp;N210&amp;O210,"")&amp;IF('Basisgegevens+Uitleg'!$C$7="Ja",Q210&amp;R210&amp;S210&amp;T210,"")&amp;IF('Basisgegevens+Uitleg'!$C$8="Ja",V210&amp;W210&amp;X210&amp;Y210,"")&amp;IF('Basisgegevens+Uitleg'!$C$9="Ja",AA210&amp;AB210&amp;AC210&amp;AD210,"")),1))=TRUE,"","A")))</f>
        <v>--</v>
      </c>
      <c r="E210" s="110" t="str">
        <f t="shared" si="11"/>
        <v>--</v>
      </c>
      <c r="F210" s="138" t="str">
        <f>IF(ROW(E210)-5&lt;='Basisgegevens+Uitleg'!$C$2,F209+1,"--")</f>
        <v>--</v>
      </c>
      <c r="G210" s="86"/>
      <c r="H210" s="82"/>
      <c r="I210" s="82"/>
      <c r="J210" s="87"/>
      <c r="K210" s="9"/>
      <c r="L210" s="86"/>
      <c r="M210" s="82"/>
      <c r="N210" s="82"/>
      <c r="O210" s="87"/>
      <c r="P210" s="9"/>
      <c r="Q210" s="86"/>
      <c r="R210" s="82"/>
      <c r="S210" s="82"/>
      <c r="T210" s="87"/>
      <c r="U210" s="9"/>
      <c r="V210" s="86"/>
      <c r="W210" s="82"/>
      <c r="X210" s="82"/>
      <c r="Y210" s="87"/>
      <c r="Z210" s="9"/>
      <c r="AA210" s="86"/>
      <c r="AB210" s="82"/>
      <c r="AC210" s="82"/>
      <c r="AD210" s="87"/>
      <c r="AE210" s="9"/>
      <c r="AF210" s="108"/>
      <c r="AG210" s="18" t="str">
        <f>IF(ISERROR(VLOOKUP($F210,'Speciale dagen&amp;Activiteiten'!$A$3:$A$100,1,FALSE))=TRUE,"",VLOOKUP($F210,'Speciale dagen&amp;Activiteiten'!$A$3:$B$100,2,FALSE))</f>
        <v/>
      </c>
      <c r="AH210" s="14" t="str">
        <f>IF(ISERROR(VLOOKUP(CONCATENATE(DAY($F210),"-",MONTH($F210)),Verjaardagen!$C$2:$C$101,1,FALSE))=TRUE,"",VLOOKUP(CONCATENATE(DAY($F210),"-",MONTH($F210)),Verjaardagen!$C$2:$E$101,3,FALSE))</f>
        <v/>
      </c>
      <c r="AI210" s="15" t="str">
        <f>IF(ISERROR(VLOOKUP(F210,'School(vakanties)&amp;Activiteiten'!A$4:A$102,1,FALSE)=TRUE),IF(ISERROR(VLOOKUP(F210,'School(vakanties)&amp;Activiteiten'!B$4:B$102,1,FALSE)=TRUE),IF(AJ210&gt;0,AI209,""),VLOOKUP(F210,'School(vakanties)&amp;Activiteiten'!B$4:C$102,2,FALSE)),VLOOKUP(F210,'School(vakanties)&amp;Activiteiten'!A$4:C$102,3,FALSE))</f>
        <v>Zomervakantie (voorbeeld)</v>
      </c>
      <c r="AJ210" s="16">
        <f>IF(ISERROR(VLOOKUP(F210,'School(vakanties)&amp;Activiteiten'!A$4:A$102,1,FALSE)=TRUE),IF(AND(AJ209&gt;0,AJ209&lt;999),AJ209-1,0),VLOOKUP(F210,'School(vakanties)&amp;Activiteiten'!A$4:D$102,4,FALSE))</f>
        <v>8</v>
      </c>
    </row>
    <row r="211" spans="1:36" x14ac:dyDescent="0.25">
      <c r="A211" s="180" t="str">
        <f t="shared" si="9"/>
        <v>Zomervakantie (voorbeeld)</v>
      </c>
      <c r="B211" s="110" t="str">
        <f t="shared" si="10"/>
        <v>--</v>
      </c>
      <c r="C211" s="179" t="str">
        <f>IF(F211="--","--",IF(ISEVEN(B211)=TRUE,SUBSTITUTE(LEFT(VLOOKUP(E211,'Basisgegevens+Uitleg'!$B$19:$D$25,3,),1),0,"--"),SUBSTITUTE(LEFT(VLOOKUP(E211,'Basisgegevens+Uitleg'!$B$19:$C$25,2,),1),0,"--")))</f>
        <v>--</v>
      </c>
      <c r="D211" s="179" t="str">
        <f>IF(F211="--","--",TRIM(IF(ISERROR(SEARCH("V",IF(IF('Basisgegevens+Uitleg'!$C$5="Ja",LEN(G211&amp;H211&amp;I211&amp;J211),0)+IF('Basisgegevens+Uitleg'!$C$6="Ja",LEN(L211&amp;M211&amp;N211&amp;O211),0)+IF('Basisgegevens+Uitleg'!$C$7="Ja",LEN(Q211&amp;R211&amp;S211&amp;T211),0)+IF('Basisgegevens+Uitleg'!$C$8="Ja",LEN(V211&amp;W211&amp;X211&amp;Y211),0)+IF('Basisgegevens+Uitleg'!$C$9="Ja",LEN(AA211&amp;AB211&amp;AC211&amp;AD211),0)&lt;(4+IF('Basisgegevens+Uitleg'!$C$6="Ja",4,0)+IF('Basisgegevens+Uitleg'!$C$7="Ja",4,0)+IF('Basisgegevens+Uitleg'!$C$8="Ja",4,0)+IF('Basisgegevens+Uitleg'!$C$9="Ja",4,0)),C211,"Niet")&amp;(G211&amp;H211&amp;I211&amp;J211&amp;IF('Basisgegevens+Uitleg'!$C$6="Ja",L211&amp;M211&amp;N211&amp;O211,"")&amp;IF('Basisgegevens+Uitleg'!$C$7="Ja",Q211&amp;R211&amp;S211&amp;T211,"")&amp;IF('Basisgegevens+Uitleg'!$C$8="Ja",V211&amp;W211&amp;X211&amp;Y211,"")&amp;IF('Basisgegevens+Uitleg'!$C$9="Ja",AA211&amp;AB211&amp;AC211&amp;AD211,"")),1))=TRUE,"","V ")&amp;IF(ISERROR(SEARCH("M",IF(IF('Basisgegevens+Uitleg'!$C$5="Ja",LEN(G211&amp;H211&amp;I211&amp;J211),0)+IF('Basisgegevens+Uitleg'!$C$6="Ja",LEN(L211&amp;M211&amp;N211&amp;O211),0)+IF('Basisgegevens+Uitleg'!$C$7="Ja",LEN(Q211&amp;R211&amp;S211&amp;T211),0)+IF('Basisgegevens+Uitleg'!$C$8="Ja",LEN(V211&amp;W211&amp;X211&amp;Y211),0)+IF('Basisgegevens+Uitleg'!$C$9="Ja",LEN(AA211&amp;AB211&amp;AC211&amp;AD211),0)&lt;(4+IF('Basisgegevens+Uitleg'!$C$6="Ja",4,0)+IF('Basisgegevens+Uitleg'!$C$7="Ja",4,0)+IF('Basisgegevens+Uitleg'!$C$8="Ja",4,0)+IF('Basisgegevens+Uitleg'!$C$9="Ja",4,0)),C211,"Niet")&amp;(G211&amp;H211&amp;I211&amp;J211&amp;IF('Basisgegevens+Uitleg'!$C$6="Ja",L211&amp;M211&amp;N211&amp;O211,"")&amp;IF('Basisgegevens+Uitleg'!$C$7="Ja",Q211&amp;R211&amp;S211&amp;T211,"")&amp;IF('Basisgegevens+Uitleg'!$C$8="Ja",V211&amp;W211&amp;X211&amp;Y211,"")&amp;IF('Basisgegevens+Uitleg'!$C$9="Ja",AA211&amp;AB211&amp;AC211&amp;AD211,"")),1))=TRUE,"","M ")&amp;IF(ISERROR(SEARCH("A",IF(IF('Basisgegevens+Uitleg'!$C$5="Ja",LEN(G211&amp;H211&amp;I211&amp;J211),0)+IF('Basisgegevens+Uitleg'!$C$6="Ja",LEN(L211&amp;M211&amp;N211&amp;O211),0)+IF('Basisgegevens+Uitleg'!$C$7="Ja",LEN(Q211&amp;R211&amp;S211&amp;T211),0)+IF('Basisgegevens+Uitleg'!$C$8="Ja",LEN(V211&amp;W211&amp;X211&amp;Y211),0)+IF('Basisgegevens+Uitleg'!$C$9="Ja",LEN(AA211&amp;AB211&amp;AC211&amp;AD211),0)&lt;(4+IF('Basisgegevens+Uitleg'!$C$6="Ja",4,0)+IF('Basisgegevens+Uitleg'!$C$7="Ja",4,0)+IF('Basisgegevens+Uitleg'!$C$8="Ja",4,0)+IF('Basisgegevens+Uitleg'!$C$9="Ja",4,0)),C211,"Niet")&amp;(G211&amp;H211&amp;I211&amp;J211&amp;IF('Basisgegevens+Uitleg'!$C$6="Ja",L211&amp;M211&amp;N211&amp;O211,"")&amp;IF('Basisgegevens+Uitleg'!$C$7="Ja",Q211&amp;R211&amp;S211&amp;T211,"")&amp;IF('Basisgegevens+Uitleg'!$C$8="Ja",V211&amp;W211&amp;X211&amp;Y211,"")&amp;IF('Basisgegevens+Uitleg'!$C$9="Ja",AA211&amp;AB211&amp;AC211&amp;AD211,"")),1))=TRUE,"","A")))</f>
        <v>--</v>
      </c>
      <c r="E211" s="110" t="str">
        <f t="shared" si="11"/>
        <v>--</v>
      </c>
      <c r="F211" s="138" t="str">
        <f>IF(ROW(E211)-5&lt;='Basisgegevens+Uitleg'!$C$2,F210+1,"--")</f>
        <v>--</v>
      </c>
      <c r="G211" s="86"/>
      <c r="H211" s="82"/>
      <c r="I211" s="82"/>
      <c r="J211" s="87"/>
      <c r="K211" s="9"/>
      <c r="L211" s="86"/>
      <c r="M211" s="82"/>
      <c r="N211" s="82"/>
      <c r="O211" s="87"/>
      <c r="P211" s="9"/>
      <c r="Q211" s="86"/>
      <c r="R211" s="82"/>
      <c r="S211" s="82"/>
      <c r="T211" s="87"/>
      <c r="U211" s="9"/>
      <c r="V211" s="86"/>
      <c r="W211" s="82"/>
      <c r="X211" s="82"/>
      <c r="Y211" s="87"/>
      <c r="Z211" s="9"/>
      <c r="AA211" s="86"/>
      <c r="AB211" s="82"/>
      <c r="AC211" s="82"/>
      <c r="AD211" s="87"/>
      <c r="AE211" s="9"/>
      <c r="AF211" s="108"/>
      <c r="AG211" s="18" t="str">
        <f>IF(ISERROR(VLOOKUP($F211,'Speciale dagen&amp;Activiteiten'!$A$3:$A$100,1,FALSE))=TRUE,"",VLOOKUP($F211,'Speciale dagen&amp;Activiteiten'!$A$3:$B$100,2,FALSE))</f>
        <v/>
      </c>
      <c r="AH211" s="14" t="str">
        <f>IF(ISERROR(VLOOKUP(CONCATENATE(DAY($F211),"-",MONTH($F211)),Verjaardagen!$C$2:$C$101,1,FALSE))=TRUE,"",VLOOKUP(CONCATENATE(DAY($F211),"-",MONTH($F211)),Verjaardagen!$C$2:$E$101,3,FALSE))</f>
        <v/>
      </c>
      <c r="AI211" s="15" t="str">
        <f>IF(ISERROR(VLOOKUP(F211,'School(vakanties)&amp;Activiteiten'!A$4:A$102,1,FALSE)=TRUE),IF(ISERROR(VLOOKUP(F211,'School(vakanties)&amp;Activiteiten'!B$4:B$102,1,FALSE)=TRUE),IF(AJ211&gt;0,AI210,""),VLOOKUP(F211,'School(vakanties)&amp;Activiteiten'!B$4:C$102,2,FALSE)),VLOOKUP(F211,'School(vakanties)&amp;Activiteiten'!A$4:C$102,3,FALSE))</f>
        <v>Zomervakantie (voorbeeld)</v>
      </c>
      <c r="AJ211" s="16">
        <f>IF(ISERROR(VLOOKUP(F211,'School(vakanties)&amp;Activiteiten'!A$4:A$102,1,FALSE)=TRUE),IF(AND(AJ210&gt;0,AJ210&lt;999),AJ210-1,0),VLOOKUP(F211,'School(vakanties)&amp;Activiteiten'!A$4:D$102,4,FALSE))</f>
        <v>7</v>
      </c>
    </row>
    <row r="212" spans="1:36" x14ac:dyDescent="0.25">
      <c r="A212" s="180" t="str">
        <f t="shared" si="9"/>
        <v>Zomervakantie (voorbeeld)</v>
      </c>
      <c r="B212" s="110" t="str">
        <f t="shared" si="10"/>
        <v>--</v>
      </c>
      <c r="C212" s="179" t="str">
        <f>IF(F212="--","--",IF(ISEVEN(B212)=TRUE,SUBSTITUTE(LEFT(VLOOKUP(E212,'Basisgegevens+Uitleg'!$B$19:$D$25,3,),1),0,"--"),SUBSTITUTE(LEFT(VLOOKUP(E212,'Basisgegevens+Uitleg'!$B$19:$C$25,2,),1),0,"--")))</f>
        <v>--</v>
      </c>
      <c r="D212" s="179" t="str">
        <f>IF(F212="--","--",TRIM(IF(ISERROR(SEARCH("V",IF(IF('Basisgegevens+Uitleg'!$C$5="Ja",LEN(G212&amp;H212&amp;I212&amp;J212),0)+IF('Basisgegevens+Uitleg'!$C$6="Ja",LEN(L212&amp;M212&amp;N212&amp;O212),0)+IF('Basisgegevens+Uitleg'!$C$7="Ja",LEN(Q212&amp;R212&amp;S212&amp;T212),0)+IF('Basisgegevens+Uitleg'!$C$8="Ja",LEN(V212&amp;W212&amp;X212&amp;Y212),0)+IF('Basisgegevens+Uitleg'!$C$9="Ja",LEN(AA212&amp;AB212&amp;AC212&amp;AD212),0)&lt;(4+IF('Basisgegevens+Uitleg'!$C$6="Ja",4,0)+IF('Basisgegevens+Uitleg'!$C$7="Ja",4,0)+IF('Basisgegevens+Uitleg'!$C$8="Ja",4,0)+IF('Basisgegevens+Uitleg'!$C$9="Ja",4,0)),C212,"Niet")&amp;(G212&amp;H212&amp;I212&amp;J212&amp;IF('Basisgegevens+Uitleg'!$C$6="Ja",L212&amp;M212&amp;N212&amp;O212,"")&amp;IF('Basisgegevens+Uitleg'!$C$7="Ja",Q212&amp;R212&amp;S212&amp;T212,"")&amp;IF('Basisgegevens+Uitleg'!$C$8="Ja",V212&amp;W212&amp;X212&amp;Y212,"")&amp;IF('Basisgegevens+Uitleg'!$C$9="Ja",AA212&amp;AB212&amp;AC212&amp;AD212,"")),1))=TRUE,"","V ")&amp;IF(ISERROR(SEARCH("M",IF(IF('Basisgegevens+Uitleg'!$C$5="Ja",LEN(G212&amp;H212&amp;I212&amp;J212),0)+IF('Basisgegevens+Uitleg'!$C$6="Ja",LEN(L212&amp;M212&amp;N212&amp;O212),0)+IF('Basisgegevens+Uitleg'!$C$7="Ja",LEN(Q212&amp;R212&amp;S212&amp;T212),0)+IF('Basisgegevens+Uitleg'!$C$8="Ja",LEN(V212&amp;W212&amp;X212&amp;Y212),0)+IF('Basisgegevens+Uitleg'!$C$9="Ja",LEN(AA212&amp;AB212&amp;AC212&amp;AD212),0)&lt;(4+IF('Basisgegevens+Uitleg'!$C$6="Ja",4,0)+IF('Basisgegevens+Uitleg'!$C$7="Ja",4,0)+IF('Basisgegevens+Uitleg'!$C$8="Ja",4,0)+IF('Basisgegevens+Uitleg'!$C$9="Ja",4,0)),C212,"Niet")&amp;(G212&amp;H212&amp;I212&amp;J212&amp;IF('Basisgegevens+Uitleg'!$C$6="Ja",L212&amp;M212&amp;N212&amp;O212,"")&amp;IF('Basisgegevens+Uitleg'!$C$7="Ja",Q212&amp;R212&amp;S212&amp;T212,"")&amp;IF('Basisgegevens+Uitleg'!$C$8="Ja",V212&amp;W212&amp;X212&amp;Y212,"")&amp;IF('Basisgegevens+Uitleg'!$C$9="Ja",AA212&amp;AB212&amp;AC212&amp;AD212,"")),1))=TRUE,"","M ")&amp;IF(ISERROR(SEARCH("A",IF(IF('Basisgegevens+Uitleg'!$C$5="Ja",LEN(G212&amp;H212&amp;I212&amp;J212),0)+IF('Basisgegevens+Uitleg'!$C$6="Ja",LEN(L212&amp;M212&amp;N212&amp;O212),0)+IF('Basisgegevens+Uitleg'!$C$7="Ja",LEN(Q212&amp;R212&amp;S212&amp;T212),0)+IF('Basisgegevens+Uitleg'!$C$8="Ja",LEN(V212&amp;W212&amp;X212&amp;Y212),0)+IF('Basisgegevens+Uitleg'!$C$9="Ja",LEN(AA212&amp;AB212&amp;AC212&amp;AD212),0)&lt;(4+IF('Basisgegevens+Uitleg'!$C$6="Ja",4,0)+IF('Basisgegevens+Uitleg'!$C$7="Ja",4,0)+IF('Basisgegevens+Uitleg'!$C$8="Ja",4,0)+IF('Basisgegevens+Uitleg'!$C$9="Ja",4,0)),C212,"Niet")&amp;(G212&amp;H212&amp;I212&amp;J212&amp;IF('Basisgegevens+Uitleg'!$C$6="Ja",L212&amp;M212&amp;N212&amp;O212,"")&amp;IF('Basisgegevens+Uitleg'!$C$7="Ja",Q212&amp;R212&amp;S212&amp;T212,"")&amp;IF('Basisgegevens+Uitleg'!$C$8="Ja",V212&amp;W212&amp;X212&amp;Y212,"")&amp;IF('Basisgegevens+Uitleg'!$C$9="Ja",AA212&amp;AB212&amp;AC212&amp;AD212,"")),1))=TRUE,"","A")))</f>
        <v>--</v>
      </c>
      <c r="E212" s="110" t="str">
        <f t="shared" si="11"/>
        <v>--</v>
      </c>
      <c r="F212" s="138" t="str">
        <f>IF(ROW(E212)-5&lt;='Basisgegevens+Uitleg'!$C$2,F211+1,"--")</f>
        <v>--</v>
      </c>
      <c r="G212" s="86"/>
      <c r="H212" s="82"/>
      <c r="I212" s="82"/>
      <c r="J212" s="87"/>
      <c r="K212" s="9"/>
      <c r="L212" s="86"/>
      <c r="M212" s="82"/>
      <c r="N212" s="82"/>
      <c r="O212" s="87"/>
      <c r="P212" s="9"/>
      <c r="Q212" s="86"/>
      <c r="R212" s="82"/>
      <c r="S212" s="82"/>
      <c r="T212" s="87"/>
      <c r="U212" s="9"/>
      <c r="V212" s="86"/>
      <c r="W212" s="82"/>
      <c r="X212" s="82"/>
      <c r="Y212" s="87"/>
      <c r="Z212" s="9"/>
      <c r="AA212" s="86"/>
      <c r="AB212" s="82"/>
      <c r="AC212" s="82"/>
      <c r="AD212" s="87"/>
      <c r="AE212" s="9"/>
      <c r="AF212" s="108"/>
      <c r="AG212" s="18" t="str">
        <f>IF(ISERROR(VLOOKUP($F212,'Speciale dagen&amp;Activiteiten'!$A$3:$A$100,1,FALSE))=TRUE,"",VLOOKUP($F212,'Speciale dagen&amp;Activiteiten'!$A$3:$B$100,2,FALSE))</f>
        <v/>
      </c>
      <c r="AH212" s="14" t="str">
        <f>IF(ISERROR(VLOOKUP(CONCATENATE(DAY($F212),"-",MONTH($F212)),Verjaardagen!$C$2:$C$101,1,FALSE))=TRUE,"",VLOOKUP(CONCATENATE(DAY($F212),"-",MONTH($F212)),Verjaardagen!$C$2:$E$101,3,FALSE))</f>
        <v/>
      </c>
      <c r="AI212" s="15" t="str">
        <f>IF(ISERROR(VLOOKUP(F212,'School(vakanties)&amp;Activiteiten'!A$4:A$102,1,FALSE)=TRUE),IF(ISERROR(VLOOKUP(F212,'School(vakanties)&amp;Activiteiten'!B$4:B$102,1,FALSE)=TRUE),IF(AJ212&gt;0,AI211,""),VLOOKUP(F212,'School(vakanties)&amp;Activiteiten'!B$4:C$102,2,FALSE)),VLOOKUP(F212,'School(vakanties)&amp;Activiteiten'!A$4:C$102,3,FALSE))</f>
        <v>Zomervakantie (voorbeeld)</v>
      </c>
      <c r="AJ212" s="16">
        <f>IF(ISERROR(VLOOKUP(F212,'School(vakanties)&amp;Activiteiten'!A$4:A$102,1,FALSE)=TRUE),IF(AND(AJ211&gt;0,AJ211&lt;999),AJ211-1,0),VLOOKUP(F212,'School(vakanties)&amp;Activiteiten'!A$4:D$102,4,FALSE))</f>
        <v>6</v>
      </c>
    </row>
    <row r="213" spans="1:36" x14ac:dyDescent="0.25">
      <c r="A213" s="180" t="str">
        <f t="shared" si="9"/>
        <v>Zomervakantie (voorbeeld)</v>
      </c>
      <c r="B213" s="110" t="str">
        <f t="shared" si="10"/>
        <v>--</v>
      </c>
      <c r="C213" s="179" t="str">
        <f>IF(F213="--","--",IF(ISEVEN(B213)=TRUE,SUBSTITUTE(LEFT(VLOOKUP(E213,'Basisgegevens+Uitleg'!$B$19:$D$25,3,),1),0,"--"),SUBSTITUTE(LEFT(VLOOKUP(E213,'Basisgegevens+Uitleg'!$B$19:$C$25,2,),1),0,"--")))</f>
        <v>--</v>
      </c>
      <c r="D213" s="179" t="str">
        <f>IF(F213="--","--",TRIM(IF(ISERROR(SEARCH("V",IF(IF('Basisgegevens+Uitleg'!$C$5="Ja",LEN(G213&amp;H213&amp;I213&amp;J213),0)+IF('Basisgegevens+Uitleg'!$C$6="Ja",LEN(L213&amp;M213&amp;N213&amp;O213),0)+IF('Basisgegevens+Uitleg'!$C$7="Ja",LEN(Q213&amp;R213&amp;S213&amp;T213),0)+IF('Basisgegevens+Uitleg'!$C$8="Ja",LEN(V213&amp;W213&amp;X213&amp;Y213),0)+IF('Basisgegevens+Uitleg'!$C$9="Ja",LEN(AA213&amp;AB213&amp;AC213&amp;AD213),0)&lt;(4+IF('Basisgegevens+Uitleg'!$C$6="Ja",4,0)+IF('Basisgegevens+Uitleg'!$C$7="Ja",4,0)+IF('Basisgegevens+Uitleg'!$C$8="Ja",4,0)+IF('Basisgegevens+Uitleg'!$C$9="Ja",4,0)),C213,"Niet")&amp;(G213&amp;H213&amp;I213&amp;J213&amp;IF('Basisgegevens+Uitleg'!$C$6="Ja",L213&amp;M213&amp;N213&amp;O213,"")&amp;IF('Basisgegevens+Uitleg'!$C$7="Ja",Q213&amp;R213&amp;S213&amp;T213,"")&amp;IF('Basisgegevens+Uitleg'!$C$8="Ja",V213&amp;W213&amp;X213&amp;Y213,"")&amp;IF('Basisgegevens+Uitleg'!$C$9="Ja",AA213&amp;AB213&amp;AC213&amp;AD213,"")),1))=TRUE,"","V ")&amp;IF(ISERROR(SEARCH("M",IF(IF('Basisgegevens+Uitleg'!$C$5="Ja",LEN(G213&amp;H213&amp;I213&amp;J213),0)+IF('Basisgegevens+Uitleg'!$C$6="Ja",LEN(L213&amp;M213&amp;N213&amp;O213),0)+IF('Basisgegevens+Uitleg'!$C$7="Ja",LEN(Q213&amp;R213&amp;S213&amp;T213),0)+IF('Basisgegevens+Uitleg'!$C$8="Ja",LEN(V213&amp;W213&amp;X213&amp;Y213),0)+IF('Basisgegevens+Uitleg'!$C$9="Ja",LEN(AA213&amp;AB213&amp;AC213&amp;AD213),0)&lt;(4+IF('Basisgegevens+Uitleg'!$C$6="Ja",4,0)+IF('Basisgegevens+Uitleg'!$C$7="Ja",4,0)+IF('Basisgegevens+Uitleg'!$C$8="Ja",4,0)+IF('Basisgegevens+Uitleg'!$C$9="Ja",4,0)),C213,"Niet")&amp;(G213&amp;H213&amp;I213&amp;J213&amp;IF('Basisgegevens+Uitleg'!$C$6="Ja",L213&amp;M213&amp;N213&amp;O213,"")&amp;IF('Basisgegevens+Uitleg'!$C$7="Ja",Q213&amp;R213&amp;S213&amp;T213,"")&amp;IF('Basisgegevens+Uitleg'!$C$8="Ja",V213&amp;W213&amp;X213&amp;Y213,"")&amp;IF('Basisgegevens+Uitleg'!$C$9="Ja",AA213&amp;AB213&amp;AC213&amp;AD213,"")),1))=TRUE,"","M ")&amp;IF(ISERROR(SEARCH("A",IF(IF('Basisgegevens+Uitleg'!$C$5="Ja",LEN(G213&amp;H213&amp;I213&amp;J213),0)+IF('Basisgegevens+Uitleg'!$C$6="Ja",LEN(L213&amp;M213&amp;N213&amp;O213),0)+IF('Basisgegevens+Uitleg'!$C$7="Ja",LEN(Q213&amp;R213&amp;S213&amp;T213),0)+IF('Basisgegevens+Uitleg'!$C$8="Ja",LEN(V213&amp;W213&amp;X213&amp;Y213),0)+IF('Basisgegevens+Uitleg'!$C$9="Ja",LEN(AA213&amp;AB213&amp;AC213&amp;AD213),0)&lt;(4+IF('Basisgegevens+Uitleg'!$C$6="Ja",4,0)+IF('Basisgegevens+Uitleg'!$C$7="Ja",4,0)+IF('Basisgegevens+Uitleg'!$C$8="Ja",4,0)+IF('Basisgegevens+Uitleg'!$C$9="Ja",4,0)),C213,"Niet")&amp;(G213&amp;H213&amp;I213&amp;J213&amp;IF('Basisgegevens+Uitleg'!$C$6="Ja",L213&amp;M213&amp;N213&amp;O213,"")&amp;IF('Basisgegevens+Uitleg'!$C$7="Ja",Q213&amp;R213&amp;S213&amp;T213,"")&amp;IF('Basisgegevens+Uitleg'!$C$8="Ja",V213&amp;W213&amp;X213&amp;Y213,"")&amp;IF('Basisgegevens+Uitleg'!$C$9="Ja",AA213&amp;AB213&amp;AC213&amp;AD213,"")),1))=TRUE,"","A")))</f>
        <v>--</v>
      </c>
      <c r="E213" s="110" t="str">
        <f t="shared" si="11"/>
        <v>--</v>
      </c>
      <c r="F213" s="138" t="str">
        <f>IF(ROW(E213)-5&lt;='Basisgegevens+Uitleg'!$C$2,F212+1,"--")</f>
        <v>--</v>
      </c>
      <c r="G213" s="86"/>
      <c r="H213" s="82"/>
      <c r="I213" s="82"/>
      <c r="J213" s="87"/>
      <c r="K213" s="9"/>
      <c r="L213" s="86"/>
      <c r="M213" s="82"/>
      <c r="N213" s="82"/>
      <c r="O213" s="87"/>
      <c r="P213" s="9"/>
      <c r="Q213" s="86"/>
      <c r="R213" s="82"/>
      <c r="S213" s="82"/>
      <c r="T213" s="87"/>
      <c r="U213" s="9"/>
      <c r="V213" s="86"/>
      <c r="W213" s="82"/>
      <c r="X213" s="82"/>
      <c r="Y213" s="87"/>
      <c r="Z213" s="9"/>
      <c r="AA213" s="86"/>
      <c r="AB213" s="82"/>
      <c r="AC213" s="82"/>
      <c r="AD213" s="87"/>
      <c r="AE213" s="9"/>
      <c r="AF213" s="108"/>
      <c r="AG213" s="18" t="str">
        <f>IF(ISERROR(VLOOKUP($F213,'Speciale dagen&amp;Activiteiten'!$A$3:$A$100,1,FALSE))=TRUE,"",VLOOKUP($F213,'Speciale dagen&amp;Activiteiten'!$A$3:$B$100,2,FALSE))</f>
        <v/>
      </c>
      <c r="AH213" s="14" t="str">
        <f>IF(ISERROR(VLOOKUP(CONCATENATE(DAY($F213),"-",MONTH($F213)),Verjaardagen!$C$2:$C$101,1,FALSE))=TRUE,"",VLOOKUP(CONCATENATE(DAY($F213),"-",MONTH($F213)),Verjaardagen!$C$2:$E$101,3,FALSE))</f>
        <v/>
      </c>
      <c r="AI213" s="15" t="str">
        <f>IF(ISERROR(VLOOKUP(F213,'School(vakanties)&amp;Activiteiten'!A$4:A$102,1,FALSE)=TRUE),IF(ISERROR(VLOOKUP(F213,'School(vakanties)&amp;Activiteiten'!B$4:B$102,1,FALSE)=TRUE),IF(AJ213&gt;0,AI212,""),VLOOKUP(F213,'School(vakanties)&amp;Activiteiten'!B$4:C$102,2,FALSE)),VLOOKUP(F213,'School(vakanties)&amp;Activiteiten'!A$4:C$102,3,FALSE))</f>
        <v>Zomervakantie (voorbeeld)</v>
      </c>
      <c r="AJ213" s="16">
        <f>IF(ISERROR(VLOOKUP(F213,'School(vakanties)&amp;Activiteiten'!A$4:A$102,1,FALSE)=TRUE),IF(AND(AJ212&gt;0,AJ212&lt;999),AJ212-1,0),VLOOKUP(F213,'School(vakanties)&amp;Activiteiten'!A$4:D$102,4,FALSE))</f>
        <v>5</v>
      </c>
    </row>
    <row r="214" spans="1:36" x14ac:dyDescent="0.25">
      <c r="A214" s="180" t="str">
        <f t="shared" si="9"/>
        <v>Zomervakantie (voorbeeld)</v>
      </c>
      <c r="B214" s="110" t="str">
        <f t="shared" si="10"/>
        <v>--</v>
      </c>
      <c r="C214" s="179" t="str">
        <f>IF(F214="--","--",IF(ISEVEN(B214)=TRUE,SUBSTITUTE(LEFT(VLOOKUP(E214,'Basisgegevens+Uitleg'!$B$19:$D$25,3,),1),0,"--"),SUBSTITUTE(LEFT(VLOOKUP(E214,'Basisgegevens+Uitleg'!$B$19:$C$25,2,),1),0,"--")))</f>
        <v>--</v>
      </c>
      <c r="D214" s="179" t="str">
        <f>IF(F214="--","--",TRIM(IF(ISERROR(SEARCH("V",IF(IF('Basisgegevens+Uitleg'!$C$5="Ja",LEN(G214&amp;H214&amp;I214&amp;J214),0)+IF('Basisgegevens+Uitleg'!$C$6="Ja",LEN(L214&amp;M214&amp;N214&amp;O214),0)+IF('Basisgegevens+Uitleg'!$C$7="Ja",LEN(Q214&amp;R214&amp;S214&amp;T214),0)+IF('Basisgegevens+Uitleg'!$C$8="Ja",LEN(V214&amp;W214&amp;X214&amp;Y214),0)+IF('Basisgegevens+Uitleg'!$C$9="Ja",LEN(AA214&amp;AB214&amp;AC214&amp;AD214),0)&lt;(4+IF('Basisgegevens+Uitleg'!$C$6="Ja",4,0)+IF('Basisgegevens+Uitleg'!$C$7="Ja",4,0)+IF('Basisgegevens+Uitleg'!$C$8="Ja",4,0)+IF('Basisgegevens+Uitleg'!$C$9="Ja",4,0)),C214,"Niet")&amp;(G214&amp;H214&amp;I214&amp;J214&amp;IF('Basisgegevens+Uitleg'!$C$6="Ja",L214&amp;M214&amp;N214&amp;O214,"")&amp;IF('Basisgegevens+Uitleg'!$C$7="Ja",Q214&amp;R214&amp;S214&amp;T214,"")&amp;IF('Basisgegevens+Uitleg'!$C$8="Ja",V214&amp;W214&amp;X214&amp;Y214,"")&amp;IF('Basisgegevens+Uitleg'!$C$9="Ja",AA214&amp;AB214&amp;AC214&amp;AD214,"")),1))=TRUE,"","V ")&amp;IF(ISERROR(SEARCH("M",IF(IF('Basisgegevens+Uitleg'!$C$5="Ja",LEN(G214&amp;H214&amp;I214&amp;J214),0)+IF('Basisgegevens+Uitleg'!$C$6="Ja",LEN(L214&amp;M214&amp;N214&amp;O214),0)+IF('Basisgegevens+Uitleg'!$C$7="Ja",LEN(Q214&amp;R214&amp;S214&amp;T214),0)+IF('Basisgegevens+Uitleg'!$C$8="Ja",LEN(V214&amp;W214&amp;X214&amp;Y214),0)+IF('Basisgegevens+Uitleg'!$C$9="Ja",LEN(AA214&amp;AB214&amp;AC214&amp;AD214),0)&lt;(4+IF('Basisgegevens+Uitleg'!$C$6="Ja",4,0)+IF('Basisgegevens+Uitleg'!$C$7="Ja",4,0)+IF('Basisgegevens+Uitleg'!$C$8="Ja",4,0)+IF('Basisgegevens+Uitleg'!$C$9="Ja",4,0)),C214,"Niet")&amp;(G214&amp;H214&amp;I214&amp;J214&amp;IF('Basisgegevens+Uitleg'!$C$6="Ja",L214&amp;M214&amp;N214&amp;O214,"")&amp;IF('Basisgegevens+Uitleg'!$C$7="Ja",Q214&amp;R214&amp;S214&amp;T214,"")&amp;IF('Basisgegevens+Uitleg'!$C$8="Ja",V214&amp;W214&amp;X214&amp;Y214,"")&amp;IF('Basisgegevens+Uitleg'!$C$9="Ja",AA214&amp;AB214&amp;AC214&amp;AD214,"")),1))=TRUE,"","M ")&amp;IF(ISERROR(SEARCH("A",IF(IF('Basisgegevens+Uitleg'!$C$5="Ja",LEN(G214&amp;H214&amp;I214&amp;J214),0)+IF('Basisgegevens+Uitleg'!$C$6="Ja",LEN(L214&amp;M214&amp;N214&amp;O214),0)+IF('Basisgegevens+Uitleg'!$C$7="Ja",LEN(Q214&amp;R214&amp;S214&amp;T214),0)+IF('Basisgegevens+Uitleg'!$C$8="Ja",LEN(V214&amp;W214&amp;X214&amp;Y214),0)+IF('Basisgegevens+Uitleg'!$C$9="Ja",LEN(AA214&amp;AB214&amp;AC214&amp;AD214),0)&lt;(4+IF('Basisgegevens+Uitleg'!$C$6="Ja",4,0)+IF('Basisgegevens+Uitleg'!$C$7="Ja",4,0)+IF('Basisgegevens+Uitleg'!$C$8="Ja",4,0)+IF('Basisgegevens+Uitleg'!$C$9="Ja",4,0)),C214,"Niet")&amp;(G214&amp;H214&amp;I214&amp;J214&amp;IF('Basisgegevens+Uitleg'!$C$6="Ja",L214&amp;M214&amp;N214&amp;O214,"")&amp;IF('Basisgegevens+Uitleg'!$C$7="Ja",Q214&amp;R214&amp;S214&amp;T214,"")&amp;IF('Basisgegevens+Uitleg'!$C$8="Ja",V214&amp;W214&amp;X214&amp;Y214,"")&amp;IF('Basisgegevens+Uitleg'!$C$9="Ja",AA214&amp;AB214&amp;AC214&amp;AD214,"")),1))=TRUE,"","A")))</f>
        <v>--</v>
      </c>
      <c r="E214" s="110" t="str">
        <f t="shared" si="11"/>
        <v>--</v>
      </c>
      <c r="F214" s="138" t="str">
        <f>IF(ROW(E214)-5&lt;='Basisgegevens+Uitleg'!$C$2,F213+1,"--")</f>
        <v>--</v>
      </c>
      <c r="G214" s="86"/>
      <c r="H214" s="82"/>
      <c r="I214" s="82"/>
      <c r="J214" s="87"/>
      <c r="K214" s="9"/>
      <c r="L214" s="86"/>
      <c r="M214" s="82"/>
      <c r="N214" s="82"/>
      <c r="O214" s="87"/>
      <c r="P214" s="9"/>
      <c r="Q214" s="86"/>
      <c r="R214" s="82"/>
      <c r="S214" s="82"/>
      <c r="T214" s="87"/>
      <c r="U214" s="9"/>
      <c r="V214" s="86"/>
      <c r="W214" s="82"/>
      <c r="X214" s="82"/>
      <c r="Y214" s="87"/>
      <c r="Z214" s="9"/>
      <c r="AA214" s="86"/>
      <c r="AB214" s="82"/>
      <c r="AC214" s="82"/>
      <c r="AD214" s="87"/>
      <c r="AE214" s="9"/>
      <c r="AF214" s="108"/>
      <c r="AG214" s="18" t="str">
        <f>IF(ISERROR(VLOOKUP($F214,'Speciale dagen&amp;Activiteiten'!$A$3:$A$100,1,FALSE))=TRUE,"",VLOOKUP($F214,'Speciale dagen&amp;Activiteiten'!$A$3:$B$100,2,FALSE))</f>
        <v/>
      </c>
      <c r="AH214" s="14" t="str">
        <f>IF(ISERROR(VLOOKUP(CONCATENATE(DAY($F214),"-",MONTH($F214)),Verjaardagen!$C$2:$C$101,1,FALSE))=TRUE,"",VLOOKUP(CONCATENATE(DAY($F214),"-",MONTH($F214)),Verjaardagen!$C$2:$E$101,3,FALSE))</f>
        <v/>
      </c>
      <c r="AI214" s="15" t="str">
        <f>IF(ISERROR(VLOOKUP(F214,'School(vakanties)&amp;Activiteiten'!A$4:A$102,1,FALSE)=TRUE),IF(ISERROR(VLOOKUP(F214,'School(vakanties)&amp;Activiteiten'!B$4:B$102,1,FALSE)=TRUE),IF(AJ214&gt;0,AI213,""),VLOOKUP(F214,'School(vakanties)&amp;Activiteiten'!B$4:C$102,2,FALSE)),VLOOKUP(F214,'School(vakanties)&amp;Activiteiten'!A$4:C$102,3,FALSE))</f>
        <v>Zomervakantie (voorbeeld)</v>
      </c>
      <c r="AJ214" s="16">
        <f>IF(ISERROR(VLOOKUP(F214,'School(vakanties)&amp;Activiteiten'!A$4:A$102,1,FALSE)=TRUE),IF(AND(AJ213&gt;0,AJ213&lt;999),AJ213-1,0),VLOOKUP(F214,'School(vakanties)&amp;Activiteiten'!A$4:D$102,4,FALSE))</f>
        <v>4</v>
      </c>
    </row>
    <row r="215" spans="1:36" x14ac:dyDescent="0.25">
      <c r="A215" s="180" t="str">
        <f t="shared" si="9"/>
        <v>Zomervakantie (voorbeeld)</v>
      </c>
      <c r="B215" s="110" t="str">
        <f t="shared" si="10"/>
        <v>--</v>
      </c>
      <c r="C215" s="179" t="str">
        <f>IF(F215="--","--",IF(ISEVEN(B215)=TRUE,SUBSTITUTE(LEFT(VLOOKUP(E215,'Basisgegevens+Uitleg'!$B$19:$D$25,3,),1),0,"--"),SUBSTITUTE(LEFT(VLOOKUP(E215,'Basisgegevens+Uitleg'!$B$19:$C$25,2,),1),0,"--")))</f>
        <v>--</v>
      </c>
      <c r="D215" s="179" t="str">
        <f>IF(F215="--","--",TRIM(IF(ISERROR(SEARCH("V",IF(IF('Basisgegevens+Uitleg'!$C$5="Ja",LEN(G215&amp;H215&amp;I215&amp;J215),0)+IF('Basisgegevens+Uitleg'!$C$6="Ja",LEN(L215&amp;M215&amp;N215&amp;O215),0)+IF('Basisgegevens+Uitleg'!$C$7="Ja",LEN(Q215&amp;R215&amp;S215&amp;T215),0)+IF('Basisgegevens+Uitleg'!$C$8="Ja",LEN(V215&amp;W215&amp;X215&amp;Y215),0)+IF('Basisgegevens+Uitleg'!$C$9="Ja",LEN(AA215&amp;AB215&amp;AC215&amp;AD215),0)&lt;(4+IF('Basisgegevens+Uitleg'!$C$6="Ja",4,0)+IF('Basisgegevens+Uitleg'!$C$7="Ja",4,0)+IF('Basisgegevens+Uitleg'!$C$8="Ja",4,0)+IF('Basisgegevens+Uitleg'!$C$9="Ja",4,0)),C215,"Niet")&amp;(G215&amp;H215&amp;I215&amp;J215&amp;IF('Basisgegevens+Uitleg'!$C$6="Ja",L215&amp;M215&amp;N215&amp;O215,"")&amp;IF('Basisgegevens+Uitleg'!$C$7="Ja",Q215&amp;R215&amp;S215&amp;T215,"")&amp;IF('Basisgegevens+Uitleg'!$C$8="Ja",V215&amp;W215&amp;X215&amp;Y215,"")&amp;IF('Basisgegevens+Uitleg'!$C$9="Ja",AA215&amp;AB215&amp;AC215&amp;AD215,"")),1))=TRUE,"","V ")&amp;IF(ISERROR(SEARCH("M",IF(IF('Basisgegevens+Uitleg'!$C$5="Ja",LEN(G215&amp;H215&amp;I215&amp;J215),0)+IF('Basisgegevens+Uitleg'!$C$6="Ja",LEN(L215&amp;M215&amp;N215&amp;O215),0)+IF('Basisgegevens+Uitleg'!$C$7="Ja",LEN(Q215&amp;R215&amp;S215&amp;T215),0)+IF('Basisgegevens+Uitleg'!$C$8="Ja",LEN(V215&amp;W215&amp;X215&amp;Y215),0)+IF('Basisgegevens+Uitleg'!$C$9="Ja",LEN(AA215&amp;AB215&amp;AC215&amp;AD215),0)&lt;(4+IF('Basisgegevens+Uitleg'!$C$6="Ja",4,0)+IF('Basisgegevens+Uitleg'!$C$7="Ja",4,0)+IF('Basisgegevens+Uitleg'!$C$8="Ja",4,0)+IF('Basisgegevens+Uitleg'!$C$9="Ja",4,0)),C215,"Niet")&amp;(G215&amp;H215&amp;I215&amp;J215&amp;IF('Basisgegevens+Uitleg'!$C$6="Ja",L215&amp;M215&amp;N215&amp;O215,"")&amp;IF('Basisgegevens+Uitleg'!$C$7="Ja",Q215&amp;R215&amp;S215&amp;T215,"")&amp;IF('Basisgegevens+Uitleg'!$C$8="Ja",V215&amp;W215&amp;X215&amp;Y215,"")&amp;IF('Basisgegevens+Uitleg'!$C$9="Ja",AA215&amp;AB215&amp;AC215&amp;AD215,"")),1))=TRUE,"","M ")&amp;IF(ISERROR(SEARCH("A",IF(IF('Basisgegevens+Uitleg'!$C$5="Ja",LEN(G215&amp;H215&amp;I215&amp;J215),0)+IF('Basisgegevens+Uitleg'!$C$6="Ja",LEN(L215&amp;M215&amp;N215&amp;O215),0)+IF('Basisgegevens+Uitleg'!$C$7="Ja",LEN(Q215&amp;R215&amp;S215&amp;T215),0)+IF('Basisgegevens+Uitleg'!$C$8="Ja",LEN(V215&amp;W215&amp;X215&amp;Y215),0)+IF('Basisgegevens+Uitleg'!$C$9="Ja",LEN(AA215&amp;AB215&amp;AC215&amp;AD215),0)&lt;(4+IF('Basisgegevens+Uitleg'!$C$6="Ja",4,0)+IF('Basisgegevens+Uitleg'!$C$7="Ja",4,0)+IF('Basisgegevens+Uitleg'!$C$8="Ja",4,0)+IF('Basisgegevens+Uitleg'!$C$9="Ja",4,0)),C215,"Niet")&amp;(G215&amp;H215&amp;I215&amp;J215&amp;IF('Basisgegevens+Uitleg'!$C$6="Ja",L215&amp;M215&amp;N215&amp;O215,"")&amp;IF('Basisgegevens+Uitleg'!$C$7="Ja",Q215&amp;R215&amp;S215&amp;T215,"")&amp;IF('Basisgegevens+Uitleg'!$C$8="Ja",V215&amp;W215&amp;X215&amp;Y215,"")&amp;IF('Basisgegevens+Uitleg'!$C$9="Ja",AA215&amp;AB215&amp;AC215&amp;AD215,"")),1))=TRUE,"","A")))</f>
        <v>--</v>
      </c>
      <c r="E215" s="110" t="str">
        <f t="shared" si="11"/>
        <v>--</v>
      </c>
      <c r="F215" s="138" t="str">
        <f>IF(ROW(E215)-5&lt;='Basisgegevens+Uitleg'!$C$2,F214+1,"--")</f>
        <v>--</v>
      </c>
      <c r="G215" s="86"/>
      <c r="H215" s="82"/>
      <c r="I215" s="82"/>
      <c r="J215" s="87"/>
      <c r="K215" s="9"/>
      <c r="L215" s="86"/>
      <c r="M215" s="82"/>
      <c r="N215" s="82"/>
      <c r="O215" s="87"/>
      <c r="P215" s="9"/>
      <c r="Q215" s="86"/>
      <c r="R215" s="82"/>
      <c r="S215" s="82"/>
      <c r="T215" s="87"/>
      <c r="U215" s="9"/>
      <c r="V215" s="86"/>
      <c r="W215" s="82"/>
      <c r="X215" s="82"/>
      <c r="Y215" s="87"/>
      <c r="Z215" s="9"/>
      <c r="AA215" s="86"/>
      <c r="AB215" s="82"/>
      <c r="AC215" s="82"/>
      <c r="AD215" s="87"/>
      <c r="AE215" s="9"/>
      <c r="AF215" s="108"/>
      <c r="AG215" s="18" t="str">
        <f>IF(ISERROR(VLOOKUP($F215,'Speciale dagen&amp;Activiteiten'!$A$3:$A$100,1,FALSE))=TRUE,"",VLOOKUP($F215,'Speciale dagen&amp;Activiteiten'!$A$3:$B$100,2,FALSE))</f>
        <v/>
      </c>
      <c r="AH215" s="14" t="str">
        <f>IF(ISERROR(VLOOKUP(CONCATENATE(DAY($F215),"-",MONTH($F215)),Verjaardagen!$C$2:$C$101,1,FALSE))=TRUE,"",VLOOKUP(CONCATENATE(DAY($F215),"-",MONTH($F215)),Verjaardagen!$C$2:$E$101,3,FALSE))</f>
        <v/>
      </c>
      <c r="AI215" s="15" t="str">
        <f>IF(ISERROR(VLOOKUP(F215,'School(vakanties)&amp;Activiteiten'!A$4:A$102,1,FALSE)=TRUE),IF(ISERROR(VLOOKUP(F215,'School(vakanties)&amp;Activiteiten'!B$4:B$102,1,FALSE)=TRUE),IF(AJ215&gt;0,AI214,""),VLOOKUP(F215,'School(vakanties)&amp;Activiteiten'!B$4:C$102,2,FALSE)),VLOOKUP(F215,'School(vakanties)&amp;Activiteiten'!A$4:C$102,3,FALSE))</f>
        <v>Zomervakantie (voorbeeld)</v>
      </c>
      <c r="AJ215" s="16">
        <f>IF(ISERROR(VLOOKUP(F215,'School(vakanties)&amp;Activiteiten'!A$4:A$102,1,FALSE)=TRUE),IF(AND(AJ214&gt;0,AJ214&lt;999),AJ214-1,0),VLOOKUP(F215,'School(vakanties)&amp;Activiteiten'!A$4:D$102,4,FALSE))</f>
        <v>3</v>
      </c>
    </row>
    <row r="216" spans="1:36" x14ac:dyDescent="0.25">
      <c r="A216" s="180" t="str">
        <f t="shared" si="9"/>
        <v>Zomervakantie (voorbeeld)</v>
      </c>
      <c r="B216" s="110" t="str">
        <f t="shared" si="10"/>
        <v>--</v>
      </c>
      <c r="C216" s="179" t="str">
        <f>IF(F216="--","--",IF(ISEVEN(B216)=TRUE,SUBSTITUTE(LEFT(VLOOKUP(E216,'Basisgegevens+Uitleg'!$B$19:$D$25,3,),1),0,"--"),SUBSTITUTE(LEFT(VLOOKUP(E216,'Basisgegevens+Uitleg'!$B$19:$C$25,2,),1),0,"--")))</f>
        <v>--</v>
      </c>
      <c r="D216" s="179" t="str">
        <f>IF(F216="--","--",TRIM(IF(ISERROR(SEARCH("V",IF(IF('Basisgegevens+Uitleg'!$C$5="Ja",LEN(G216&amp;H216&amp;I216&amp;J216),0)+IF('Basisgegevens+Uitleg'!$C$6="Ja",LEN(L216&amp;M216&amp;N216&amp;O216),0)+IF('Basisgegevens+Uitleg'!$C$7="Ja",LEN(Q216&amp;R216&amp;S216&amp;T216),0)+IF('Basisgegevens+Uitleg'!$C$8="Ja",LEN(V216&amp;W216&amp;X216&amp;Y216),0)+IF('Basisgegevens+Uitleg'!$C$9="Ja",LEN(AA216&amp;AB216&amp;AC216&amp;AD216),0)&lt;(4+IF('Basisgegevens+Uitleg'!$C$6="Ja",4,0)+IF('Basisgegevens+Uitleg'!$C$7="Ja",4,0)+IF('Basisgegevens+Uitleg'!$C$8="Ja",4,0)+IF('Basisgegevens+Uitleg'!$C$9="Ja",4,0)),C216,"Niet")&amp;(G216&amp;H216&amp;I216&amp;J216&amp;IF('Basisgegevens+Uitleg'!$C$6="Ja",L216&amp;M216&amp;N216&amp;O216,"")&amp;IF('Basisgegevens+Uitleg'!$C$7="Ja",Q216&amp;R216&amp;S216&amp;T216,"")&amp;IF('Basisgegevens+Uitleg'!$C$8="Ja",V216&amp;W216&amp;X216&amp;Y216,"")&amp;IF('Basisgegevens+Uitleg'!$C$9="Ja",AA216&amp;AB216&amp;AC216&amp;AD216,"")),1))=TRUE,"","V ")&amp;IF(ISERROR(SEARCH("M",IF(IF('Basisgegevens+Uitleg'!$C$5="Ja",LEN(G216&amp;H216&amp;I216&amp;J216),0)+IF('Basisgegevens+Uitleg'!$C$6="Ja",LEN(L216&amp;M216&amp;N216&amp;O216),0)+IF('Basisgegevens+Uitleg'!$C$7="Ja",LEN(Q216&amp;R216&amp;S216&amp;T216),0)+IF('Basisgegevens+Uitleg'!$C$8="Ja",LEN(V216&amp;W216&amp;X216&amp;Y216),0)+IF('Basisgegevens+Uitleg'!$C$9="Ja",LEN(AA216&amp;AB216&amp;AC216&amp;AD216),0)&lt;(4+IF('Basisgegevens+Uitleg'!$C$6="Ja",4,0)+IF('Basisgegevens+Uitleg'!$C$7="Ja",4,0)+IF('Basisgegevens+Uitleg'!$C$8="Ja",4,0)+IF('Basisgegevens+Uitleg'!$C$9="Ja",4,0)),C216,"Niet")&amp;(G216&amp;H216&amp;I216&amp;J216&amp;IF('Basisgegevens+Uitleg'!$C$6="Ja",L216&amp;M216&amp;N216&amp;O216,"")&amp;IF('Basisgegevens+Uitleg'!$C$7="Ja",Q216&amp;R216&amp;S216&amp;T216,"")&amp;IF('Basisgegevens+Uitleg'!$C$8="Ja",V216&amp;W216&amp;X216&amp;Y216,"")&amp;IF('Basisgegevens+Uitleg'!$C$9="Ja",AA216&amp;AB216&amp;AC216&amp;AD216,"")),1))=TRUE,"","M ")&amp;IF(ISERROR(SEARCH("A",IF(IF('Basisgegevens+Uitleg'!$C$5="Ja",LEN(G216&amp;H216&amp;I216&amp;J216),0)+IF('Basisgegevens+Uitleg'!$C$6="Ja",LEN(L216&amp;M216&amp;N216&amp;O216),0)+IF('Basisgegevens+Uitleg'!$C$7="Ja",LEN(Q216&amp;R216&amp;S216&amp;T216),0)+IF('Basisgegevens+Uitleg'!$C$8="Ja",LEN(V216&amp;W216&amp;X216&amp;Y216),0)+IF('Basisgegevens+Uitleg'!$C$9="Ja",LEN(AA216&amp;AB216&amp;AC216&amp;AD216),0)&lt;(4+IF('Basisgegevens+Uitleg'!$C$6="Ja",4,0)+IF('Basisgegevens+Uitleg'!$C$7="Ja",4,0)+IF('Basisgegevens+Uitleg'!$C$8="Ja",4,0)+IF('Basisgegevens+Uitleg'!$C$9="Ja",4,0)),C216,"Niet")&amp;(G216&amp;H216&amp;I216&amp;J216&amp;IF('Basisgegevens+Uitleg'!$C$6="Ja",L216&amp;M216&amp;N216&amp;O216,"")&amp;IF('Basisgegevens+Uitleg'!$C$7="Ja",Q216&amp;R216&amp;S216&amp;T216,"")&amp;IF('Basisgegevens+Uitleg'!$C$8="Ja",V216&amp;W216&amp;X216&amp;Y216,"")&amp;IF('Basisgegevens+Uitleg'!$C$9="Ja",AA216&amp;AB216&amp;AC216&amp;AD216,"")),1))=TRUE,"","A")))</f>
        <v>--</v>
      </c>
      <c r="E216" s="110" t="str">
        <f t="shared" si="11"/>
        <v>--</v>
      </c>
      <c r="F216" s="138" t="str">
        <f>IF(ROW(E216)-5&lt;='Basisgegevens+Uitleg'!$C$2,F215+1,"--")</f>
        <v>--</v>
      </c>
      <c r="G216" s="86"/>
      <c r="H216" s="82"/>
      <c r="I216" s="82"/>
      <c r="J216" s="87"/>
      <c r="K216" s="9"/>
      <c r="L216" s="86"/>
      <c r="M216" s="82"/>
      <c r="N216" s="82"/>
      <c r="O216" s="87"/>
      <c r="P216" s="9"/>
      <c r="Q216" s="86"/>
      <c r="R216" s="82"/>
      <c r="S216" s="82"/>
      <c r="T216" s="87"/>
      <c r="U216" s="9"/>
      <c r="V216" s="86"/>
      <c r="W216" s="82"/>
      <c r="X216" s="82"/>
      <c r="Y216" s="87"/>
      <c r="Z216" s="9"/>
      <c r="AA216" s="86"/>
      <c r="AB216" s="82"/>
      <c r="AC216" s="82"/>
      <c r="AD216" s="87"/>
      <c r="AE216" s="9"/>
      <c r="AF216" s="108"/>
      <c r="AG216" s="18" t="str">
        <f>IF(ISERROR(VLOOKUP($F216,'Speciale dagen&amp;Activiteiten'!$A$3:$A$100,1,FALSE))=TRUE,"",VLOOKUP($F216,'Speciale dagen&amp;Activiteiten'!$A$3:$B$100,2,FALSE))</f>
        <v/>
      </c>
      <c r="AH216" s="14" t="str">
        <f>IF(ISERROR(VLOOKUP(CONCATENATE(DAY($F216),"-",MONTH($F216)),Verjaardagen!$C$2:$C$101,1,FALSE))=TRUE,"",VLOOKUP(CONCATENATE(DAY($F216),"-",MONTH($F216)),Verjaardagen!$C$2:$E$101,3,FALSE))</f>
        <v/>
      </c>
      <c r="AI216" s="15" t="str">
        <f>IF(ISERROR(VLOOKUP(F216,'School(vakanties)&amp;Activiteiten'!A$4:A$102,1,FALSE)=TRUE),IF(ISERROR(VLOOKUP(F216,'School(vakanties)&amp;Activiteiten'!B$4:B$102,1,FALSE)=TRUE),IF(AJ216&gt;0,AI215,""),VLOOKUP(F216,'School(vakanties)&amp;Activiteiten'!B$4:C$102,2,FALSE)),VLOOKUP(F216,'School(vakanties)&amp;Activiteiten'!A$4:C$102,3,FALSE))</f>
        <v>Zomervakantie (voorbeeld)</v>
      </c>
      <c r="AJ216" s="16">
        <f>IF(ISERROR(VLOOKUP(F216,'School(vakanties)&amp;Activiteiten'!A$4:A$102,1,FALSE)=TRUE),IF(AND(AJ215&gt;0,AJ215&lt;999),AJ215-1,0),VLOOKUP(F216,'School(vakanties)&amp;Activiteiten'!A$4:D$102,4,FALSE))</f>
        <v>2</v>
      </c>
    </row>
    <row r="217" spans="1:36" x14ac:dyDescent="0.25">
      <c r="A217" s="180" t="str">
        <f t="shared" si="9"/>
        <v>Zomervakantie (voorbeeld)</v>
      </c>
      <c r="B217" s="110" t="str">
        <f t="shared" si="10"/>
        <v>--</v>
      </c>
      <c r="C217" s="179" t="str">
        <f>IF(F217="--","--",IF(ISEVEN(B217)=TRUE,SUBSTITUTE(LEFT(VLOOKUP(E217,'Basisgegevens+Uitleg'!$B$19:$D$25,3,),1),0,"--"),SUBSTITUTE(LEFT(VLOOKUP(E217,'Basisgegevens+Uitleg'!$B$19:$C$25,2,),1),0,"--")))</f>
        <v>--</v>
      </c>
      <c r="D217" s="179" t="str">
        <f>IF(F217="--","--",TRIM(IF(ISERROR(SEARCH("V",IF(IF('Basisgegevens+Uitleg'!$C$5="Ja",LEN(G217&amp;H217&amp;I217&amp;J217),0)+IF('Basisgegevens+Uitleg'!$C$6="Ja",LEN(L217&amp;M217&amp;N217&amp;O217),0)+IF('Basisgegevens+Uitleg'!$C$7="Ja",LEN(Q217&amp;R217&amp;S217&amp;T217),0)+IF('Basisgegevens+Uitleg'!$C$8="Ja",LEN(V217&amp;W217&amp;X217&amp;Y217),0)+IF('Basisgegevens+Uitleg'!$C$9="Ja",LEN(AA217&amp;AB217&amp;AC217&amp;AD217),0)&lt;(4+IF('Basisgegevens+Uitleg'!$C$6="Ja",4,0)+IF('Basisgegevens+Uitleg'!$C$7="Ja",4,0)+IF('Basisgegevens+Uitleg'!$C$8="Ja",4,0)+IF('Basisgegevens+Uitleg'!$C$9="Ja",4,0)),C217,"Niet")&amp;(G217&amp;H217&amp;I217&amp;J217&amp;IF('Basisgegevens+Uitleg'!$C$6="Ja",L217&amp;M217&amp;N217&amp;O217,"")&amp;IF('Basisgegevens+Uitleg'!$C$7="Ja",Q217&amp;R217&amp;S217&amp;T217,"")&amp;IF('Basisgegevens+Uitleg'!$C$8="Ja",V217&amp;W217&amp;X217&amp;Y217,"")&amp;IF('Basisgegevens+Uitleg'!$C$9="Ja",AA217&amp;AB217&amp;AC217&amp;AD217,"")),1))=TRUE,"","V ")&amp;IF(ISERROR(SEARCH("M",IF(IF('Basisgegevens+Uitleg'!$C$5="Ja",LEN(G217&amp;H217&amp;I217&amp;J217),0)+IF('Basisgegevens+Uitleg'!$C$6="Ja",LEN(L217&amp;M217&amp;N217&amp;O217),0)+IF('Basisgegevens+Uitleg'!$C$7="Ja",LEN(Q217&amp;R217&amp;S217&amp;T217),0)+IF('Basisgegevens+Uitleg'!$C$8="Ja",LEN(V217&amp;W217&amp;X217&amp;Y217),0)+IF('Basisgegevens+Uitleg'!$C$9="Ja",LEN(AA217&amp;AB217&amp;AC217&amp;AD217),0)&lt;(4+IF('Basisgegevens+Uitleg'!$C$6="Ja",4,0)+IF('Basisgegevens+Uitleg'!$C$7="Ja",4,0)+IF('Basisgegevens+Uitleg'!$C$8="Ja",4,0)+IF('Basisgegevens+Uitleg'!$C$9="Ja",4,0)),C217,"Niet")&amp;(G217&amp;H217&amp;I217&amp;J217&amp;IF('Basisgegevens+Uitleg'!$C$6="Ja",L217&amp;M217&amp;N217&amp;O217,"")&amp;IF('Basisgegevens+Uitleg'!$C$7="Ja",Q217&amp;R217&amp;S217&amp;T217,"")&amp;IF('Basisgegevens+Uitleg'!$C$8="Ja",V217&amp;W217&amp;X217&amp;Y217,"")&amp;IF('Basisgegevens+Uitleg'!$C$9="Ja",AA217&amp;AB217&amp;AC217&amp;AD217,"")),1))=TRUE,"","M ")&amp;IF(ISERROR(SEARCH("A",IF(IF('Basisgegevens+Uitleg'!$C$5="Ja",LEN(G217&amp;H217&amp;I217&amp;J217),0)+IF('Basisgegevens+Uitleg'!$C$6="Ja",LEN(L217&amp;M217&amp;N217&amp;O217),0)+IF('Basisgegevens+Uitleg'!$C$7="Ja",LEN(Q217&amp;R217&amp;S217&amp;T217),0)+IF('Basisgegevens+Uitleg'!$C$8="Ja",LEN(V217&amp;W217&amp;X217&amp;Y217),0)+IF('Basisgegevens+Uitleg'!$C$9="Ja",LEN(AA217&amp;AB217&amp;AC217&amp;AD217),0)&lt;(4+IF('Basisgegevens+Uitleg'!$C$6="Ja",4,0)+IF('Basisgegevens+Uitleg'!$C$7="Ja",4,0)+IF('Basisgegevens+Uitleg'!$C$8="Ja",4,0)+IF('Basisgegevens+Uitleg'!$C$9="Ja",4,0)),C217,"Niet")&amp;(G217&amp;H217&amp;I217&amp;J217&amp;IF('Basisgegevens+Uitleg'!$C$6="Ja",L217&amp;M217&amp;N217&amp;O217,"")&amp;IF('Basisgegevens+Uitleg'!$C$7="Ja",Q217&amp;R217&amp;S217&amp;T217,"")&amp;IF('Basisgegevens+Uitleg'!$C$8="Ja",V217&amp;W217&amp;X217&amp;Y217,"")&amp;IF('Basisgegevens+Uitleg'!$C$9="Ja",AA217&amp;AB217&amp;AC217&amp;AD217,"")),1))=TRUE,"","A")))</f>
        <v>--</v>
      </c>
      <c r="E217" s="110" t="str">
        <f t="shared" si="11"/>
        <v>--</v>
      </c>
      <c r="F217" s="138" t="str">
        <f>IF(ROW(E217)-5&lt;='Basisgegevens+Uitleg'!$C$2,F216+1,"--")</f>
        <v>--</v>
      </c>
      <c r="G217" s="86"/>
      <c r="H217" s="82"/>
      <c r="I217" s="82"/>
      <c r="J217" s="87"/>
      <c r="K217" s="9"/>
      <c r="L217" s="86"/>
      <c r="M217" s="82"/>
      <c r="N217" s="82"/>
      <c r="O217" s="87"/>
      <c r="P217" s="9"/>
      <c r="Q217" s="86"/>
      <c r="R217" s="82"/>
      <c r="S217" s="82"/>
      <c r="T217" s="87"/>
      <c r="U217" s="9"/>
      <c r="V217" s="86"/>
      <c r="W217" s="82"/>
      <c r="X217" s="82"/>
      <c r="Y217" s="87"/>
      <c r="Z217" s="9"/>
      <c r="AA217" s="86"/>
      <c r="AB217" s="82"/>
      <c r="AC217" s="82"/>
      <c r="AD217" s="87"/>
      <c r="AE217" s="9"/>
      <c r="AF217" s="108"/>
      <c r="AG217" s="18" t="str">
        <f>IF(ISERROR(VLOOKUP($F217,'Speciale dagen&amp;Activiteiten'!$A$3:$A$100,1,FALSE))=TRUE,"",VLOOKUP($F217,'Speciale dagen&amp;Activiteiten'!$A$3:$B$100,2,FALSE))</f>
        <v/>
      </c>
      <c r="AH217" s="14" t="str">
        <f>IF(ISERROR(VLOOKUP(CONCATENATE(DAY($F217),"-",MONTH($F217)),Verjaardagen!$C$2:$C$101,1,FALSE))=TRUE,"",VLOOKUP(CONCATENATE(DAY($F217),"-",MONTH($F217)),Verjaardagen!$C$2:$E$101,3,FALSE))</f>
        <v/>
      </c>
      <c r="AI217" s="15" t="str">
        <f>IF(ISERROR(VLOOKUP(F217,'School(vakanties)&amp;Activiteiten'!A$4:A$102,1,FALSE)=TRUE),IF(ISERROR(VLOOKUP(F217,'School(vakanties)&amp;Activiteiten'!B$4:B$102,1,FALSE)=TRUE),IF(AJ217&gt;0,AI216,""),VLOOKUP(F217,'School(vakanties)&amp;Activiteiten'!B$4:C$102,2,FALSE)),VLOOKUP(F217,'School(vakanties)&amp;Activiteiten'!A$4:C$102,3,FALSE))</f>
        <v>Zomervakantie (voorbeeld)</v>
      </c>
      <c r="AJ217" s="16">
        <f>IF(ISERROR(VLOOKUP(F217,'School(vakanties)&amp;Activiteiten'!A$4:A$102,1,FALSE)=TRUE),IF(AND(AJ216&gt;0,AJ216&lt;999),AJ216-1,0),VLOOKUP(F217,'School(vakanties)&amp;Activiteiten'!A$4:D$102,4,FALSE))</f>
        <v>1</v>
      </c>
    </row>
    <row r="218" spans="1:36" x14ac:dyDescent="0.25">
      <c r="A218" s="180" t="str">
        <f t="shared" si="9"/>
        <v>--</v>
      </c>
      <c r="B218" s="110" t="str">
        <f t="shared" si="10"/>
        <v>--</v>
      </c>
      <c r="C218" s="179" t="str">
        <f>IF(F218="--","--",IF(ISEVEN(B218)=TRUE,SUBSTITUTE(LEFT(VLOOKUP(E218,'Basisgegevens+Uitleg'!$B$19:$D$25,3,),1),0,"--"),SUBSTITUTE(LEFT(VLOOKUP(E218,'Basisgegevens+Uitleg'!$B$19:$C$25,2,),1),0,"--")))</f>
        <v>--</v>
      </c>
      <c r="D218" s="179" t="str">
        <f>IF(F218="--","--",TRIM(IF(ISERROR(SEARCH("V",IF(IF('Basisgegevens+Uitleg'!$C$5="Ja",LEN(G218&amp;H218&amp;I218&amp;J218),0)+IF('Basisgegevens+Uitleg'!$C$6="Ja",LEN(L218&amp;M218&amp;N218&amp;O218),0)+IF('Basisgegevens+Uitleg'!$C$7="Ja",LEN(Q218&amp;R218&amp;S218&amp;T218),0)+IF('Basisgegevens+Uitleg'!$C$8="Ja",LEN(V218&amp;W218&amp;X218&amp;Y218),0)+IF('Basisgegevens+Uitleg'!$C$9="Ja",LEN(AA218&amp;AB218&amp;AC218&amp;AD218),0)&lt;(4+IF('Basisgegevens+Uitleg'!$C$6="Ja",4,0)+IF('Basisgegevens+Uitleg'!$C$7="Ja",4,0)+IF('Basisgegevens+Uitleg'!$C$8="Ja",4,0)+IF('Basisgegevens+Uitleg'!$C$9="Ja",4,0)),C218,"Niet")&amp;(G218&amp;H218&amp;I218&amp;J218&amp;IF('Basisgegevens+Uitleg'!$C$6="Ja",L218&amp;M218&amp;N218&amp;O218,"")&amp;IF('Basisgegevens+Uitleg'!$C$7="Ja",Q218&amp;R218&amp;S218&amp;T218,"")&amp;IF('Basisgegevens+Uitleg'!$C$8="Ja",V218&amp;W218&amp;X218&amp;Y218,"")&amp;IF('Basisgegevens+Uitleg'!$C$9="Ja",AA218&amp;AB218&amp;AC218&amp;AD218,"")),1))=TRUE,"","V ")&amp;IF(ISERROR(SEARCH("M",IF(IF('Basisgegevens+Uitleg'!$C$5="Ja",LEN(G218&amp;H218&amp;I218&amp;J218),0)+IF('Basisgegevens+Uitleg'!$C$6="Ja",LEN(L218&amp;M218&amp;N218&amp;O218),0)+IF('Basisgegevens+Uitleg'!$C$7="Ja",LEN(Q218&amp;R218&amp;S218&amp;T218),0)+IF('Basisgegevens+Uitleg'!$C$8="Ja",LEN(V218&amp;W218&amp;X218&amp;Y218),0)+IF('Basisgegevens+Uitleg'!$C$9="Ja",LEN(AA218&amp;AB218&amp;AC218&amp;AD218),0)&lt;(4+IF('Basisgegevens+Uitleg'!$C$6="Ja",4,0)+IF('Basisgegevens+Uitleg'!$C$7="Ja",4,0)+IF('Basisgegevens+Uitleg'!$C$8="Ja",4,0)+IF('Basisgegevens+Uitleg'!$C$9="Ja",4,0)),C218,"Niet")&amp;(G218&amp;H218&amp;I218&amp;J218&amp;IF('Basisgegevens+Uitleg'!$C$6="Ja",L218&amp;M218&amp;N218&amp;O218,"")&amp;IF('Basisgegevens+Uitleg'!$C$7="Ja",Q218&amp;R218&amp;S218&amp;T218,"")&amp;IF('Basisgegevens+Uitleg'!$C$8="Ja",V218&amp;W218&amp;X218&amp;Y218,"")&amp;IF('Basisgegevens+Uitleg'!$C$9="Ja",AA218&amp;AB218&amp;AC218&amp;AD218,"")),1))=TRUE,"","M ")&amp;IF(ISERROR(SEARCH("A",IF(IF('Basisgegevens+Uitleg'!$C$5="Ja",LEN(G218&amp;H218&amp;I218&amp;J218),0)+IF('Basisgegevens+Uitleg'!$C$6="Ja",LEN(L218&amp;M218&amp;N218&amp;O218),0)+IF('Basisgegevens+Uitleg'!$C$7="Ja",LEN(Q218&amp;R218&amp;S218&amp;T218),0)+IF('Basisgegevens+Uitleg'!$C$8="Ja",LEN(V218&amp;W218&amp;X218&amp;Y218),0)+IF('Basisgegevens+Uitleg'!$C$9="Ja",LEN(AA218&amp;AB218&amp;AC218&amp;AD218),0)&lt;(4+IF('Basisgegevens+Uitleg'!$C$6="Ja",4,0)+IF('Basisgegevens+Uitleg'!$C$7="Ja",4,0)+IF('Basisgegevens+Uitleg'!$C$8="Ja",4,0)+IF('Basisgegevens+Uitleg'!$C$9="Ja",4,0)),C218,"Niet")&amp;(G218&amp;H218&amp;I218&amp;J218&amp;IF('Basisgegevens+Uitleg'!$C$6="Ja",L218&amp;M218&amp;N218&amp;O218,"")&amp;IF('Basisgegevens+Uitleg'!$C$7="Ja",Q218&amp;R218&amp;S218&amp;T218,"")&amp;IF('Basisgegevens+Uitleg'!$C$8="Ja",V218&amp;W218&amp;X218&amp;Y218,"")&amp;IF('Basisgegevens+Uitleg'!$C$9="Ja",AA218&amp;AB218&amp;AC218&amp;AD218,"")),1))=TRUE,"","A")))</f>
        <v>--</v>
      </c>
      <c r="E218" s="110" t="str">
        <f t="shared" si="11"/>
        <v>--</v>
      </c>
      <c r="F218" s="138" t="str">
        <f>IF(ROW(E218)-5&lt;='Basisgegevens+Uitleg'!$C$2,F217+1,"--")</f>
        <v>--</v>
      </c>
      <c r="G218" s="86"/>
      <c r="H218" s="82"/>
      <c r="I218" s="82"/>
      <c r="J218" s="87"/>
      <c r="K218" s="9"/>
      <c r="L218" s="86"/>
      <c r="M218" s="82"/>
      <c r="N218" s="82"/>
      <c r="O218" s="87"/>
      <c r="P218" s="9"/>
      <c r="Q218" s="86"/>
      <c r="R218" s="82"/>
      <c r="S218" s="82"/>
      <c r="T218" s="87"/>
      <c r="U218" s="9"/>
      <c r="V218" s="86"/>
      <c r="W218" s="82"/>
      <c r="X218" s="82"/>
      <c r="Y218" s="87"/>
      <c r="Z218" s="9"/>
      <c r="AA218" s="86"/>
      <c r="AB218" s="82"/>
      <c r="AC218" s="82"/>
      <c r="AD218" s="87"/>
      <c r="AE218" s="9"/>
      <c r="AF218" s="108"/>
      <c r="AG218" s="18" t="str">
        <f>IF(ISERROR(VLOOKUP($F218,'Speciale dagen&amp;Activiteiten'!$A$3:$A$100,1,FALSE))=TRUE,"",VLOOKUP($F218,'Speciale dagen&amp;Activiteiten'!$A$3:$B$100,2,FALSE))</f>
        <v/>
      </c>
      <c r="AH218" s="14" t="str">
        <f>IF(ISERROR(VLOOKUP(CONCATENATE(DAY($F218),"-",MONTH($F218)),Verjaardagen!$C$2:$C$101,1,FALSE))=TRUE,"",VLOOKUP(CONCATENATE(DAY($F218),"-",MONTH($F218)),Verjaardagen!$C$2:$E$101,3,FALSE))</f>
        <v/>
      </c>
      <c r="AI218" s="15" t="str">
        <f>IF(ISERROR(VLOOKUP(F218,'School(vakanties)&amp;Activiteiten'!A$4:A$102,1,FALSE)=TRUE),IF(ISERROR(VLOOKUP(F218,'School(vakanties)&amp;Activiteiten'!B$4:B$102,1,FALSE)=TRUE),IF(AJ218&gt;0,AI217,""),VLOOKUP(F218,'School(vakanties)&amp;Activiteiten'!B$4:C$102,2,FALSE)),VLOOKUP(F218,'School(vakanties)&amp;Activiteiten'!A$4:C$102,3,FALSE))</f>
        <v/>
      </c>
      <c r="AJ218" s="16">
        <f>IF(ISERROR(VLOOKUP(F218,'School(vakanties)&amp;Activiteiten'!A$4:A$102,1,FALSE)=TRUE),IF(AND(AJ217&gt;0,AJ217&lt;999),AJ217-1,0),VLOOKUP(F218,'School(vakanties)&amp;Activiteiten'!A$4:D$102,4,FALSE))</f>
        <v>0</v>
      </c>
    </row>
    <row r="219" spans="1:36" x14ac:dyDescent="0.25">
      <c r="A219" s="180" t="str">
        <f t="shared" si="9"/>
        <v>--</v>
      </c>
      <c r="B219" s="110" t="str">
        <f t="shared" si="10"/>
        <v>--</v>
      </c>
      <c r="C219" s="179" t="str">
        <f>IF(F219="--","--",IF(ISEVEN(B219)=TRUE,SUBSTITUTE(LEFT(VLOOKUP(E219,'Basisgegevens+Uitleg'!$B$19:$D$25,3,),1),0,"--"),SUBSTITUTE(LEFT(VLOOKUP(E219,'Basisgegevens+Uitleg'!$B$19:$C$25,2,),1),0,"--")))</f>
        <v>--</v>
      </c>
      <c r="D219" s="179" t="str">
        <f>IF(F219="--","--",TRIM(IF(ISERROR(SEARCH("V",IF(IF('Basisgegevens+Uitleg'!$C$5="Ja",LEN(G219&amp;H219&amp;I219&amp;J219),0)+IF('Basisgegevens+Uitleg'!$C$6="Ja",LEN(L219&amp;M219&amp;N219&amp;O219),0)+IF('Basisgegevens+Uitleg'!$C$7="Ja",LEN(Q219&amp;R219&amp;S219&amp;T219),0)+IF('Basisgegevens+Uitleg'!$C$8="Ja",LEN(V219&amp;W219&amp;X219&amp;Y219),0)+IF('Basisgegevens+Uitleg'!$C$9="Ja",LEN(AA219&amp;AB219&amp;AC219&amp;AD219),0)&lt;(4+IF('Basisgegevens+Uitleg'!$C$6="Ja",4,0)+IF('Basisgegevens+Uitleg'!$C$7="Ja",4,0)+IF('Basisgegevens+Uitleg'!$C$8="Ja",4,0)+IF('Basisgegevens+Uitleg'!$C$9="Ja",4,0)),C219,"Niet")&amp;(G219&amp;H219&amp;I219&amp;J219&amp;IF('Basisgegevens+Uitleg'!$C$6="Ja",L219&amp;M219&amp;N219&amp;O219,"")&amp;IF('Basisgegevens+Uitleg'!$C$7="Ja",Q219&amp;R219&amp;S219&amp;T219,"")&amp;IF('Basisgegevens+Uitleg'!$C$8="Ja",V219&amp;W219&amp;X219&amp;Y219,"")&amp;IF('Basisgegevens+Uitleg'!$C$9="Ja",AA219&amp;AB219&amp;AC219&amp;AD219,"")),1))=TRUE,"","V ")&amp;IF(ISERROR(SEARCH("M",IF(IF('Basisgegevens+Uitleg'!$C$5="Ja",LEN(G219&amp;H219&amp;I219&amp;J219),0)+IF('Basisgegevens+Uitleg'!$C$6="Ja",LEN(L219&amp;M219&amp;N219&amp;O219),0)+IF('Basisgegevens+Uitleg'!$C$7="Ja",LEN(Q219&amp;R219&amp;S219&amp;T219),0)+IF('Basisgegevens+Uitleg'!$C$8="Ja",LEN(V219&amp;W219&amp;X219&amp;Y219),0)+IF('Basisgegevens+Uitleg'!$C$9="Ja",LEN(AA219&amp;AB219&amp;AC219&amp;AD219),0)&lt;(4+IF('Basisgegevens+Uitleg'!$C$6="Ja",4,0)+IF('Basisgegevens+Uitleg'!$C$7="Ja",4,0)+IF('Basisgegevens+Uitleg'!$C$8="Ja",4,0)+IF('Basisgegevens+Uitleg'!$C$9="Ja",4,0)),C219,"Niet")&amp;(G219&amp;H219&amp;I219&amp;J219&amp;IF('Basisgegevens+Uitleg'!$C$6="Ja",L219&amp;M219&amp;N219&amp;O219,"")&amp;IF('Basisgegevens+Uitleg'!$C$7="Ja",Q219&amp;R219&amp;S219&amp;T219,"")&amp;IF('Basisgegevens+Uitleg'!$C$8="Ja",V219&amp;W219&amp;X219&amp;Y219,"")&amp;IF('Basisgegevens+Uitleg'!$C$9="Ja",AA219&amp;AB219&amp;AC219&amp;AD219,"")),1))=TRUE,"","M ")&amp;IF(ISERROR(SEARCH("A",IF(IF('Basisgegevens+Uitleg'!$C$5="Ja",LEN(G219&amp;H219&amp;I219&amp;J219),0)+IF('Basisgegevens+Uitleg'!$C$6="Ja",LEN(L219&amp;M219&amp;N219&amp;O219),0)+IF('Basisgegevens+Uitleg'!$C$7="Ja",LEN(Q219&amp;R219&amp;S219&amp;T219),0)+IF('Basisgegevens+Uitleg'!$C$8="Ja",LEN(V219&amp;W219&amp;X219&amp;Y219),0)+IF('Basisgegevens+Uitleg'!$C$9="Ja",LEN(AA219&amp;AB219&amp;AC219&amp;AD219),0)&lt;(4+IF('Basisgegevens+Uitleg'!$C$6="Ja",4,0)+IF('Basisgegevens+Uitleg'!$C$7="Ja",4,0)+IF('Basisgegevens+Uitleg'!$C$8="Ja",4,0)+IF('Basisgegevens+Uitleg'!$C$9="Ja",4,0)),C219,"Niet")&amp;(G219&amp;H219&amp;I219&amp;J219&amp;IF('Basisgegevens+Uitleg'!$C$6="Ja",L219&amp;M219&amp;N219&amp;O219,"")&amp;IF('Basisgegevens+Uitleg'!$C$7="Ja",Q219&amp;R219&amp;S219&amp;T219,"")&amp;IF('Basisgegevens+Uitleg'!$C$8="Ja",V219&amp;W219&amp;X219&amp;Y219,"")&amp;IF('Basisgegevens+Uitleg'!$C$9="Ja",AA219&amp;AB219&amp;AC219&amp;AD219,"")),1))=TRUE,"","A")))</f>
        <v>--</v>
      </c>
      <c r="E219" s="110" t="str">
        <f t="shared" si="11"/>
        <v>--</v>
      </c>
      <c r="F219" s="138" t="str">
        <f>IF(ROW(E219)-5&lt;='Basisgegevens+Uitleg'!$C$2,F218+1,"--")</f>
        <v>--</v>
      </c>
      <c r="G219" s="86"/>
      <c r="H219" s="82"/>
      <c r="I219" s="82"/>
      <c r="J219" s="87"/>
      <c r="K219" s="9"/>
      <c r="L219" s="86"/>
      <c r="M219" s="82"/>
      <c r="N219" s="82"/>
      <c r="O219" s="87"/>
      <c r="P219" s="9"/>
      <c r="Q219" s="86"/>
      <c r="R219" s="82"/>
      <c r="S219" s="82"/>
      <c r="T219" s="87"/>
      <c r="U219" s="9"/>
      <c r="V219" s="86"/>
      <c r="W219" s="82"/>
      <c r="X219" s="82"/>
      <c r="Y219" s="87"/>
      <c r="Z219" s="9"/>
      <c r="AA219" s="86"/>
      <c r="AB219" s="82"/>
      <c r="AC219" s="82"/>
      <c r="AD219" s="87"/>
      <c r="AE219" s="9"/>
      <c r="AF219" s="108"/>
      <c r="AG219" s="18" t="str">
        <f>IF(ISERROR(VLOOKUP($F219,'Speciale dagen&amp;Activiteiten'!$A$3:$A$100,1,FALSE))=TRUE,"",VLOOKUP($F219,'Speciale dagen&amp;Activiteiten'!$A$3:$B$100,2,FALSE))</f>
        <v/>
      </c>
      <c r="AH219" s="14" t="str">
        <f>IF(ISERROR(VLOOKUP(CONCATENATE(DAY($F219),"-",MONTH($F219)),Verjaardagen!$C$2:$C$101,1,FALSE))=TRUE,"",VLOOKUP(CONCATENATE(DAY($F219),"-",MONTH($F219)),Verjaardagen!$C$2:$E$101,3,FALSE))</f>
        <v/>
      </c>
      <c r="AI219" s="15" t="str">
        <f>IF(ISERROR(VLOOKUP(F219,'School(vakanties)&amp;Activiteiten'!A$4:A$102,1,FALSE)=TRUE),IF(ISERROR(VLOOKUP(F219,'School(vakanties)&amp;Activiteiten'!B$4:B$102,1,FALSE)=TRUE),IF(AJ219&gt;0,AI218,""),VLOOKUP(F219,'School(vakanties)&amp;Activiteiten'!B$4:C$102,2,FALSE)),VLOOKUP(F219,'School(vakanties)&amp;Activiteiten'!A$4:C$102,3,FALSE))</f>
        <v/>
      </c>
      <c r="AJ219" s="16">
        <f>IF(ISERROR(VLOOKUP(F219,'School(vakanties)&amp;Activiteiten'!A$4:A$102,1,FALSE)=TRUE),IF(AND(AJ218&gt;0,AJ218&lt;999),AJ218-1,0),VLOOKUP(F219,'School(vakanties)&amp;Activiteiten'!A$4:D$102,4,FALSE))</f>
        <v>0</v>
      </c>
    </row>
    <row r="220" spans="1:36" x14ac:dyDescent="0.25">
      <c r="A220" s="180" t="str">
        <f t="shared" si="9"/>
        <v>--</v>
      </c>
      <c r="B220" s="110" t="str">
        <f t="shared" si="10"/>
        <v>--</v>
      </c>
      <c r="C220" s="179" t="str">
        <f>IF(F220="--","--",IF(ISEVEN(B220)=TRUE,SUBSTITUTE(LEFT(VLOOKUP(E220,'Basisgegevens+Uitleg'!$B$19:$D$25,3,),1),0,"--"),SUBSTITUTE(LEFT(VLOOKUP(E220,'Basisgegevens+Uitleg'!$B$19:$C$25,2,),1),0,"--")))</f>
        <v>--</v>
      </c>
      <c r="D220" s="179" t="str">
        <f>IF(F220="--","--",TRIM(IF(ISERROR(SEARCH("V",IF(IF('Basisgegevens+Uitleg'!$C$5="Ja",LEN(G220&amp;H220&amp;I220&amp;J220),0)+IF('Basisgegevens+Uitleg'!$C$6="Ja",LEN(L220&amp;M220&amp;N220&amp;O220),0)+IF('Basisgegevens+Uitleg'!$C$7="Ja",LEN(Q220&amp;R220&amp;S220&amp;T220),0)+IF('Basisgegevens+Uitleg'!$C$8="Ja",LEN(V220&amp;W220&amp;X220&amp;Y220),0)+IF('Basisgegevens+Uitleg'!$C$9="Ja",LEN(AA220&amp;AB220&amp;AC220&amp;AD220),0)&lt;(4+IF('Basisgegevens+Uitleg'!$C$6="Ja",4,0)+IF('Basisgegevens+Uitleg'!$C$7="Ja",4,0)+IF('Basisgegevens+Uitleg'!$C$8="Ja",4,0)+IF('Basisgegevens+Uitleg'!$C$9="Ja",4,0)),C220,"Niet")&amp;(G220&amp;H220&amp;I220&amp;J220&amp;IF('Basisgegevens+Uitleg'!$C$6="Ja",L220&amp;M220&amp;N220&amp;O220,"")&amp;IF('Basisgegevens+Uitleg'!$C$7="Ja",Q220&amp;R220&amp;S220&amp;T220,"")&amp;IF('Basisgegevens+Uitleg'!$C$8="Ja",V220&amp;W220&amp;X220&amp;Y220,"")&amp;IF('Basisgegevens+Uitleg'!$C$9="Ja",AA220&amp;AB220&amp;AC220&amp;AD220,"")),1))=TRUE,"","V ")&amp;IF(ISERROR(SEARCH("M",IF(IF('Basisgegevens+Uitleg'!$C$5="Ja",LEN(G220&amp;H220&amp;I220&amp;J220),0)+IF('Basisgegevens+Uitleg'!$C$6="Ja",LEN(L220&amp;M220&amp;N220&amp;O220),0)+IF('Basisgegevens+Uitleg'!$C$7="Ja",LEN(Q220&amp;R220&amp;S220&amp;T220),0)+IF('Basisgegevens+Uitleg'!$C$8="Ja",LEN(V220&amp;W220&amp;X220&amp;Y220),0)+IF('Basisgegevens+Uitleg'!$C$9="Ja",LEN(AA220&amp;AB220&amp;AC220&amp;AD220),0)&lt;(4+IF('Basisgegevens+Uitleg'!$C$6="Ja",4,0)+IF('Basisgegevens+Uitleg'!$C$7="Ja",4,0)+IF('Basisgegevens+Uitleg'!$C$8="Ja",4,0)+IF('Basisgegevens+Uitleg'!$C$9="Ja",4,0)),C220,"Niet")&amp;(G220&amp;H220&amp;I220&amp;J220&amp;IF('Basisgegevens+Uitleg'!$C$6="Ja",L220&amp;M220&amp;N220&amp;O220,"")&amp;IF('Basisgegevens+Uitleg'!$C$7="Ja",Q220&amp;R220&amp;S220&amp;T220,"")&amp;IF('Basisgegevens+Uitleg'!$C$8="Ja",V220&amp;W220&amp;X220&amp;Y220,"")&amp;IF('Basisgegevens+Uitleg'!$C$9="Ja",AA220&amp;AB220&amp;AC220&amp;AD220,"")),1))=TRUE,"","M ")&amp;IF(ISERROR(SEARCH("A",IF(IF('Basisgegevens+Uitleg'!$C$5="Ja",LEN(G220&amp;H220&amp;I220&amp;J220),0)+IF('Basisgegevens+Uitleg'!$C$6="Ja",LEN(L220&amp;M220&amp;N220&amp;O220),0)+IF('Basisgegevens+Uitleg'!$C$7="Ja",LEN(Q220&amp;R220&amp;S220&amp;T220),0)+IF('Basisgegevens+Uitleg'!$C$8="Ja",LEN(V220&amp;W220&amp;X220&amp;Y220),0)+IF('Basisgegevens+Uitleg'!$C$9="Ja",LEN(AA220&amp;AB220&amp;AC220&amp;AD220),0)&lt;(4+IF('Basisgegevens+Uitleg'!$C$6="Ja",4,0)+IF('Basisgegevens+Uitleg'!$C$7="Ja",4,0)+IF('Basisgegevens+Uitleg'!$C$8="Ja",4,0)+IF('Basisgegevens+Uitleg'!$C$9="Ja",4,0)),C220,"Niet")&amp;(G220&amp;H220&amp;I220&amp;J220&amp;IF('Basisgegevens+Uitleg'!$C$6="Ja",L220&amp;M220&amp;N220&amp;O220,"")&amp;IF('Basisgegevens+Uitleg'!$C$7="Ja",Q220&amp;R220&amp;S220&amp;T220,"")&amp;IF('Basisgegevens+Uitleg'!$C$8="Ja",V220&amp;W220&amp;X220&amp;Y220,"")&amp;IF('Basisgegevens+Uitleg'!$C$9="Ja",AA220&amp;AB220&amp;AC220&amp;AD220,"")),1))=TRUE,"","A")))</f>
        <v>--</v>
      </c>
      <c r="E220" s="110" t="str">
        <f t="shared" si="11"/>
        <v>--</v>
      </c>
      <c r="F220" s="138" t="str">
        <f>IF(ROW(E220)-5&lt;='Basisgegevens+Uitleg'!$C$2,F219+1,"--")</f>
        <v>--</v>
      </c>
      <c r="G220" s="86"/>
      <c r="H220" s="82"/>
      <c r="I220" s="82"/>
      <c r="J220" s="87"/>
      <c r="K220" s="9"/>
      <c r="L220" s="86"/>
      <c r="M220" s="82"/>
      <c r="N220" s="82"/>
      <c r="O220" s="87"/>
      <c r="P220" s="9"/>
      <c r="Q220" s="86"/>
      <c r="R220" s="82"/>
      <c r="S220" s="82"/>
      <c r="T220" s="87"/>
      <c r="U220" s="9"/>
      <c r="V220" s="86"/>
      <c r="W220" s="82"/>
      <c r="X220" s="82"/>
      <c r="Y220" s="87"/>
      <c r="Z220" s="9"/>
      <c r="AA220" s="86"/>
      <c r="AB220" s="82"/>
      <c r="AC220" s="82"/>
      <c r="AD220" s="87"/>
      <c r="AE220" s="9"/>
      <c r="AF220" s="108"/>
      <c r="AG220" s="18" t="str">
        <f>IF(ISERROR(VLOOKUP($F220,'Speciale dagen&amp;Activiteiten'!$A$3:$A$100,1,FALSE))=TRUE,"",VLOOKUP($F220,'Speciale dagen&amp;Activiteiten'!$A$3:$B$100,2,FALSE))</f>
        <v/>
      </c>
      <c r="AH220" s="14" t="str">
        <f>IF(ISERROR(VLOOKUP(CONCATENATE(DAY($F220),"-",MONTH($F220)),Verjaardagen!$C$2:$C$101,1,FALSE))=TRUE,"",VLOOKUP(CONCATENATE(DAY($F220),"-",MONTH($F220)),Verjaardagen!$C$2:$E$101,3,FALSE))</f>
        <v/>
      </c>
      <c r="AI220" s="15" t="str">
        <f>IF(ISERROR(VLOOKUP(F220,'School(vakanties)&amp;Activiteiten'!A$4:A$102,1,FALSE)=TRUE),IF(ISERROR(VLOOKUP(F220,'School(vakanties)&amp;Activiteiten'!B$4:B$102,1,FALSE)=TRUE),IF(AJ220&gt;0,AI219,""),VLOOKUP(F220,'School(vakanties)&amp;Activiteiten'!B$4:C$102,2,FALSE)),VLOOKUP(F220,'School(vakanties)&amp;Activiteiten'!A$4:C$102,3,FALSE))</f>
        <v/>
      </c>
      <c r="AJ220" s="16">
        <f>IF(ISERROR(VLOOKUP(F220,'School(vakanties)&amp;Activiteiten'!A$4:A$102,1,FALSE)=TRUE),IF(AND(AJ219&gt;0,AJ219&lt;999),AJ219-1,0),VLOOKUP(F220,'School(vakanties)&amp;Activiteiten'!A$4:D$102,4,FALSE))</f>
        <v>0</v>
      </c>
    </row>
    <row r="221" spans="1:36" x14ac:dyDescent="0.25">
      <c r="A221" s="180" t="str">
        <f t="shared" si="9"/>
        <v>--</v>
      </c>
      <c r="B221" s="110" t="str">
        <f t="shared" si="10"/>
        <v>--</v>
      </c>
      <c r="C221" s="179" t="str">
        <f>IF(F221="--","--",IF(ISEVEN(B221)=TRUE,SUBSTITUTE(LEFT(VLOOKUP(E221,'Basisgegevens+Uitleg'!$B$19:$D$25,3,),1),0,"--"),SUBSTITUTE(LEFT(VLOOKUP(E221,'Basisgegevens+Uitleg'!$B$19:$C$25,2,),1),0,"--")))</f>
        <v>--</v>
      </c>
      <c r="D221" s="179" t="str">
        <f>IF(F221="--","--",TRIM(IF(ISERROR(SEARCH("V",IF(IF('Basisgegevens+Uitleg'!$C$5="Ja",LEN(G221&amp;H221&amp;I221&amp;J221),0)+IF('Basisgegevens+Uitleg'!$C$6="Ja",LEN(L221&amp;M221&amp;N221&amp;O221),0)+IF('Basisgegevens+Uitleg'!$C$7="Ja",LEN(Q221&amp;R221&amp;S221&amp;T221),0)+IF('Basisgegevens+Uitleg'!$C$8="Ja",LEN(V221&amp;W221&amp;X221&amp;Y221),0)+IF('Basisgegevens+Uitleg'!$C$9="Ja",LEN(AA221&amp;AB221&amp;AC221&amp;AD221),0)&lt;(4+IF('Basisgegevens+Uitleg'!$C$6="Ja",4,0)+IF('Basisgegevens+Uitleg'!$C$7="Ja",4,0)+IF('Basisgegevens+Uitleg'!$C$8="Ja",4,0)+IF('Basisgegevens+Uitleg'!$C$9="Ja",4,0)),C221,"Niet")&amp;(G221&amp;H221&amp;I221&amp;J221&amp;IF('Basisgegevens+Uitleg'!$C$6="Ja",L221&amp;M221&amp;N221&amp;O221,"")&amp;IF('Basisgegevens+Uitleg'!$C$7="Ja",Q221&amp;R221&amp;S221&amp;T221,"")&amp;IF('Basisgegevens+Uitleg'!$C$8="Ja",V221&amp;W221&amp;X221&amp;Y221,"")&amp;IF('Basisgegevens+Uitleg'!$C$9="Ja",AA221&amp;AB221&amp;AC221&amp;AD221,"")),1))=TRUE,"","V ")&amp;IF(ISERROR(SEARCH("M",IF(IF('Basisgegevens+Uitleg'!$C$5="Ja",LEN(G221&amp;H221&amp;I221&amp;J221),0)+IF('Basisgegevens+Uitleg'!$C$6="Ja",LEN(L221&amp;M221&amp;N221&amp;O221),0)+IF('Basisgegevens+Uitleg'!$C$7="Ja",LEN(Q221&amp;R221&amp;S221&amp;T221),0)+IF('Basisgegevens+Uitleg'!$C$8="Ja",LEN(V221&amp;W221&amp;X221&amp;Y221),0)+IF('Basisgegevens+Uitleg'!$C$9="Ja",LEN(AA221&amp;AB221&amp;AC221&amp;AD221),0)&lt;(4+IF('Basisgegevens+Uitleg'!$C$6="Ja",4,0)+IF('Basisgegevens+Uitleg'!$C$7="Ja",4,0)+IF('Basisgegevens+Uitleg'!$C$8="Ja",4,0)+IF('Basisgegevens+Uitleg'!$C$9="Ja",4,0)),C221,"Niet")&amp;(G221&amp;H221&amp;I221&amp;J221&amp;IF('Basisgegevens+Uitleg'!$C$6="Ja",L221&amp;M221&amp;N221&amp;O221,"")&amp;IF('Basisgegevens+Uitleg'!$C$7="Ja",Q221&amp;R221&amp;S221&amp;T221,"")&amp;IF('Basisgegevens+Uitleg'!$C$8="Ja",V221&amp;W221&amp;X221&amp;Y221,"")&amp;IF('Basisgegevens+Uitleg'!$C$9="Ja",AA221&amp;AB221&amp;AC221&amp;AD221,"")),1))=TRUE,"","M ")&amp;IF(ISERROR(SEARCH("A",IF(IF('Basisgegevens+Uitleg'!$C$5="Ja",LEN(G221&amp;H221&amp;I221&amp;J221),0)+IF('Basisgegevens+Uitleg'!$C$6="Ja",LEN(L221&amp;M221&amp;N221&amp;O221),0)+IF('Basisgegevens+Uitleg'!$C$7="Ja",LEN(Q221&amp;R221&amp;S221&amp;T221),0)+IF('Basisgegevens+Uitleg'!$C$8="Ja",LEN(V221&amp;W221&amp;X221&amp;Y221),0)+IF('Basisgegevens+Uitleg'!$C$9="Ja",LEN(AA221&amp;AB221&amp;AC221&amp;AD221),0)&lt;(4+IF('Basisgegevens+Uitleg'!$C$6="Ja",4,0)+IF('Basisgegevens+Uitleg'!$C$7="Ja",4,0)+IF('Basisgegevens+Uitleg'!$C$8="Ja",4,0)+IF('Basisgegevens+Uitleg'!$C$9="Ja",4,0)),C221,"Niet")&amp;(G221&amp;H221&amp;I221&amp;J221&amp;IF('Basisgegevens+Uitleg'!$C$6="Ja",L221&amp;M221&amp;N221&amp;O221,"")&amp;IF('Basisgegevens+Uitleg'!$C$7="Ja",Q221&amp;R221&amp;S221&amp;T221,"")&amp;IF('Basisgegevens+Uitleg'!$C$8="Ja",V221&amp;W221&amp;X221&amp;Y221,"")&amp;IF('Basisgegevens+Uitleg'!$C$9="Ja",AA221&amp;AB221&amp;AC221&amp;AD221,"")),1))=TRUE,"","A")))</f>
        <v>--</v>
      </c>
      <c r="E221" s="110" t="str">
        <f t="shared" si="11"/>
        <v>--</v>
      </c>
      <c r="F221" s="138" t="str">
        <f>IF(ROW(E221)-5&lt;='Basisgegevens+Uitleg'!$C$2,F220+1,"--")</f>
        <v>--</v>
      </c>
      <c r="G221" s="86"/>
      <c r="H221" s="82"/>
      <c r="I221" s="82"/>
      <c r="J221" s="87"/>
      <c r="K221" s="9"/>
      <c r="L221" s="86"/>
      <c r="M221" s="82"/>
      <c r="N221" s="82"/>
      <c r="O221" s="87"/>
      <c r="P221" s="9"/>
      <c r="Q221" s="86"/>
      <c r="R221" s="82"/>
      <c r="S221" s="82"/>
      <c r="T221" s="87"/>
      <c r="U221" s="9"/>
      <c r="V221" s="86"/>
      <c r="W221" s="82"/>
      <c r="X221" s="82"/>
      <c r="Y221" s="87"/>
      <c r="Z221" s="9"/>
      <c r="AA221" s="86"/>
      <c r="AB221" s="82"/>
      <c r="AC221" s="82"/>
      <c r="AD221" s="87"/>
      <c r="AE221" s="9"/>
      <c r="AF221" s="108"/>
      <c r="AG221" s="18" t="str">
        <f>IF(ISERROR(VLOOKUP($F221,'Speciale dagen&amp;Activiteiten'!$A$3:$A$100,1,FALSE))=TRUE,"",VLOOKUP($F221,'Speciale dagen&amp;Activiteiten'!$A$3:$B$100,2,FALSE))</f>
        <v/>
      </c>
      <c r="AH221" s="14" t="str">
        <f>IF(ISERROR(VLOOKUP(CONCATENATE(DAY($F221),"-",MONTH($F221)),Verjaardagen!$C$2:$C$101,1,FALSE))=TRUE,"",VLOOKUP(CONCATENATE(DAY($F221),"-",MONTH($F221)),Verjaardagen!$C$2:$E$101,3,FALSE))</f>
        <v/>
      </c>
      <c r="AI221" s="15" t="str">
        <f>IF(ISERROR(VLOOKUP(F221,'School(vakanties)&amp;Activiteiten'!A$4:A$102,1,FALSE)=TRUE),IF(ISERROR(VLOOKUP(F221,'School(vakanties)&amp;Activiteiten'!B$4:B$102,1,FALSE)=TRUE),IF(AJ221&gt;0,AI220,""),VLOOKUP(F221,'School(vakanties)&amp;Activiteiten'!B$4:C$102,2,FALSE)),VLOOKUP(F221,'School(vakanties)&amp;Activiteiten'!A$4:C$102,3,FALSE))</f>
        <v/>
      </c>
      <c r="AJ221" s="16">
        <f>IF(ISERROR(VLOOKUP(F221,'School(vakanties)&amp;Activiteiten'!A$4:A$102,1,FALSE)=TRUE),IF(AND(AJ220&gt;0,AJ220&lt;999),AJ220-1,0),VLOOKUP(F221,'School(vakanties)&amp;Activiteiten'!A$4:D$102,4,FALSE))</f>
        <v>0</v>
      </c>
    </row>
    <row r="222" spans="1:36" x14ac:dyDescent="0.25">
      <c r="A222" s="180" t="str">
        <f t="shared" si="9"/>
        <v>--</v>
      </c>
      <c r="B222" s="110" t="str">
        <f t="shared" si="10"/>
        <v>--</v>
      </c>
      <c r="C222" s="179" t="str">
        <f>IF(F222="--","--",IF(ISEVEN(B222)=TRUE,SUBSTITUTE(LEFT(VLOOKUP(E222,'Basisgegevens+Uitleg'!$B$19:$D$25,3,),1),0,"--"),SUBSTITUTE(LEFT(VLOOKUP(E222,'Basisgegevens+Uitleg'!$B$19:$C$25,2,),1),0,"--")))</f>
        <v>--</v>
      </c>
      <c r="D222" s="179" t="str">
        <f>IF(F222="--","--",TRIM(IF(ISERROR(SEARCH("V",IF(IF('Basisgegevens+Uitleg'!$C$5="Ja",LEN(G222&amp;H222&amp;I222&amp;J222),0)+IF('Basisgegevens+Uitleg'!$C$6="Ja",LEN(L222&amp;M222&amp;N222&amp;O222),0)+IF('Basisgegevens+Uitleg'!$C$7="Ja",LEN(Q222&amp;R222&amp;S222&amp;T222),0)+IF('Basisgegevens+Uitleg'!$C$8="Ja",LEN(V222&amp;W222&amp;X222&amp;Y222),0)+IF('Basisgegevens+Uitleg'!$C$9="Ja",LEN(AA222&amp;AB222&amp;AC222&amp;AD222),0)&lt;(4+IF('Basisgegevens+Uitleg'!$C$6="Ja",4,0)+IF('Basisgegevens+Uitleg'!$C$7="Ja",4,0)+IF('Basisgegevens+Uitleg'!$C$8="Ja",4,0)+IF('Basisgegevens+Uitleg'!$C$9="Ja",4,0)),C222,"Niet")&amp;(G222&amp;H222&amp;I222&amp;J222&amp;IF('Basisgegevens+Uitleg'!$C$6="Ja",L222&amp;M222&amp;N222&amp;O222,"")&amp;IF('Basisgegevens+Uitleg'!$C$7="Ja",Q222&amp;R222&amp;S222&amp;T222,"")&amp;IF('Basisgegevens+Uitleg'!$C$8="Ja",V222&amp;W222&amp;X222&amp;Y222,"")&amp;IF('Basisgegevens+Uitleg'!$C$9="Ja",AA222&amp;AB222&amp;AC222&amp;AD222,"")),1))=TRUE,"","V ")&amp;IF(ISERROR(SEARCH("M",IF(IF('Basisgegevens+Uitleg'!$C$5="Ja",LEN(G222&amp;H222&amp;I222&amp;J222),0)+IF('Basisgegevens+Uitleg'!$C$6="Ja",LEN(L222&amp;M222&amp;N222&amp;O222),0)+IF('Basisgegevens+Uitleg'!$C$7="Ja",LEN(Q222&amp;R222&amp;S222&amp;T222),0)+IF('Basisgegevens+Uitleg'!$C$8="Ja",LEN(V222&amp;W222&amp;X222&amp;Y222),0)+IF('Basisgegevens+Uitleg'!$C$9="Ja",LEN(AA222&amp;AB222&amp;AC222&amp;AD222),0)&lt;(4+IF('Basisgegevens+Uitleg'!$C$6="Ja",4,0)+IF('Basisgegevens+Uitleg'!$C$7="Ja",4,0)+IF('Basisgegevens+Uitleg'!$C$8="Ja",4,0)+IF('Basisgegevens+Uitleg'!$C$9="Ja",4,0)),C222,"Niet")&amp;(G222&amp;H222&amp;I222&amp;J222&amp;IF('Basisgegevens+Uitleg'!$C$6="Ja",L222&amp;M222&amp;N222&amp;O222,"")&amp;IF('Basisgegevens+Uitleg'!$C$7="Ja",Q222&amp;R222&amp;S222&amp;T222,"")&amp;IF('Basisgegevens+Uitleg'!$C$8="Ja",V222&amp;W222&amp;X222&amp;Y222,"")&amp;IF('Basisgegevens+Uitleg'!$C$9="Ja",AA222&amp;AB222&amp;AC222&amp;AD222,"")),1))=TRUE,"","M ")&amp;IF(ISERROR(SEARCH("A",IF(IF('Basisgegevens+Uitleg'!$C$5="Ja",LEN(G222&amp;H222&amp;I222&amp;J222),0)+IF('Basisgegevens+Uitleg'!$C$6="Ja",LEN(L222&amp;M222&amp;N222&amp;O222),0)+IF('Basisgegevens+Uitleg'!$C$7="Ja",LEN(Q222&amp;R222&amp;S222&amp;T222),0)+IF('Basisgegevens+Uitleg'!$C$8="Ja",LEN(V222&amp;W222&amp;X222&amp;Y222),0)+IF('Basisgegevens+Uitleg'!$C$9="Ja",LEN(AA222&amp;AB222&amp;AC222&amp;AD222),0)&lt;(4+IF('Basisgegevens+Uitleg'!$C$6="Ja",4,0)+IF('Basisgegevens+Uitleg'!$C$7="Ja",4,0)+IF('Basisgegevens+Uitleg'!$C$8="Ja",4,0)+IF('Basisgegevens+Uitleg'!$C$9="Ja",4,0)),C222,"Niet")&amp;(G222&amp;H222&amp;I222&amp;J222&amp;IF('Basisgegevens+Uitleg'!$C$6="Ja",L222&amp;M222&amp;N222&amp;O222,"")&amp;IF('Basisgegevens+Uitleg'!$C$7="Ja",Q222&amp;R222&amp;S222&amp;T222,"")&amp;IF('Basisgegevens+Uitleg'!$C$8="Ja",V222&amp;W222&amp;X222&amp;Y222,"")&amp;IF('Basisgegevens+Uitleg'!$C$9="Ja",AA222&amp;AB222&amp;AC222&amp;AD222,"")),1))=TRUE,"","A")))</f>
        <v>--</v>
      </c>
      <c r="E222" s="110" t="str">
        <f t="shared" si="11"/>
        <v>--</v>
      </c>
      <c r="F222" s="138" t="str">
        <f>IF(ROW(E222)-5&lt;='Basisgegevens+Uitleg'!$C$2,F221+1,"--")</f>
        <v>--</v>
      </c>
      <c r="G222" s="86"/>
      <c r="H222" s="82"/>
      <c r="I222" s="82"/>
      <c r="J222" s="87"/>
      <c r="K222" s="9"/>
      <c r="L222" s="86"/>
      <c r="M222" s="82"/>
      <c r="N222" s="82"/>
      <c r="O222" s="87"/>
      <c r="P222" s="9"/>
      <c r="Q222" s="86"/>
      <c r="R222" s="82"/>
      <c r="S222" s="82"/>
      <c r="T222" s="87"/>
      <c r="U222" s="9"/>
      <c r="V222" s="86"/>
      <c r="W222" s="82"/>
      <c r="X222" s="82"/>
      <c r="Y222" s="87"/>
      <c r="Z222" s="9"/>
      <c r="AA222" s="86"/>
      <c r="AB222" s="82"/>
      <c r="AC222" s="82"/>
      <c r="AD222" s="87"/>
      <c r="AE222" s="9"/>
      <c r="AF222" s="108"/>
      <c r="AG222" s="18" t="str">
        <f>IF(ISERROR(VLOOKUP($F222,'Speciale dagen&amp;Activiteiten'!$A$3:$A$100,1,FALSE))=TRUE,"",VLOOKUP($F222,'Speciale dagen&amp;Activiteiten'!$A$3:$B$100,2,FALSE))</f>
        <v/>
      </c>
      <c r="AH222" s="14" t="str">
        <f>IF(ISERROR(VLOOKUP(CONCATENATE(DAY($F222),"-",MONTH($F222)),Verjaardagen!$C$2:$C$101,1,FALSE))=TRUE,"",VLOOKUP(CONCATENATE(DAY($F222),"-",MONTH($F222)),Verjaardagen!$C$2:$E$101,3,FALSE))</f>
        <v/>
      </c>
      <c r="AI222" s="15" t="str">
        <f>IF(ISERROR(VLOOKUP(F222,'School(vakanties)&amp;Activiteiten'!A$4:A$102,1,FALSE)=TRUE),IF(ISERROR(VLOOKUP(F222,'School(vakanties)&amp;Activiteiten'!B$4:B$102,1,FALSE)=TRUE),IF(AJ222&gt;0,AI221,""),VLOOKUP(F222,'School(vakanties)&amp;Activiteiten'!B$4:C$102,2,FALSE)),VLOOKUP(F222,'School(vakanties)&amp;Activiteiten'!A$4:C$102,3,FALSE))</f>
        <v/>
      </c>
      <c r="AJ222" s="16">
        <f>IF(ISERROR(VLOOKUP(F222,'School(vakanties)&amp;Activiteiten'!A$4:A$102,1,FALSE)=TRUE),IF(AND(AJ221&gt;0,AJ221&lt;999),AJ221-1,0),VLOOKUP(F222,'School(vakanties)&amp;Activiteiten'!A$4:D$102,4,FALSE))</f>
        <v>0</v>
      </c>
    </row>
    <row r="223" spans="1:36" x14ac:dyDescent="0.25">
      <c r="A223" s="180" t="str">
        <f t="shared" si="9"/>
        <v>--</v>
      </c>
      <c r="B223" s="110" t="str">
        <f t="shared" si="10"/>
        <v>--</v>
      </c>
      <c r="C223" s="179" t="str">
        <f>IF(F223="--","--",IF(ISEVEN(B223)=TRUE,SUBSTITUTE(LEFT(VLOOKUP(E223,'Basisgegevens+Uitleg'!$B$19:$D$25,3,),1),0,"--"),SUBSTITUTE(LEFT(VLOOKUP(E223,'Basisgegevens+Uitleg'!$B$19:$C$25,2,),1),0,"--")))</f>
        <v>--</v>
      </c>
      <c r="D223" s="179" t="str">
        <f>IF(F223="--","--",TRIM(IF(ISERROR(SEARCH("V",IF(IF('Basisgegevens+Uitleg'!$C$5="Ja",LEN(G223&amp;H223&amp;I223&amp;J223),0)+IF('Basisgegevens+Uitleg'!$C$6="Ja",LEN(L223&amp;M223&amp;N223&amp;O223),0)+IF('Basisgegevens+Uitleg'!$C$7="Ja",LEN(Q223&amp;R223&amp;S223&amp;T223),0)+IF('Basisgegevens+Uitleg'!$C$8="Ja",LEN(V223&amp;W223&amp;X223&amp;Y223),0)+IF('Basisgegevens+Uitleg'!$C$9="Ja",LEN(AA223&amp;AB223&amp;AC223&amp;AD223),0)&lt;(4+IF('Basisgegevens+Uitleg'!$C$6="Ja",4,0)+IF('Basisgegevens+Uitleg'!$C$7="Ja",4,0)+IF('Basisgegevens+Uitleg'!$C$8="Ja",4,0)+IF('Basisgegevens+Uitleg'!$C$9="Ja",4,0)),C223,"Niet")&amp;(G223&amp;H223&amp;I223&amp;J223&amp;IF('Basisgegevens+Uitleg'!$C$6="Ja",L223&amp;M223&amp;N223&amp;O223,"")&amp;IF('Basisgegevens+Uitleg'!$C$7="Ja",Q223&amp;R223&amp;S223&amp;T223,"")&amp;IF('Basisgegevens+Uitleg'!$C$8="Ja",V223&amp;W223&amp;X223&amp;Y223,"")&amp;IF('Basisgegevens+Uitleg'!$C$9="Ja",AA223&amp;AB223&amp;AC223&amp;AD223,"")),1))=TRUE,"","V ")&amp;IF(ISERROR(SEARCH("M",IF(IF('Basisgegevens+Uitleg'!$C$5="Ja",LEN(G223&amp;H223&amp;I223&amp;J223),0)+IF('Basisgegevens+Uitleg'!$C$6="Ja",LEN(L223&amp;M223&amp;N223&amp;O223),0)+IF('Basisgegevens+Uitleg'!$C$7="Ja",LEN(Q223&amp;R223&amp;S223&amp;T223),0)+IF('Basisgegevens+Uitleg'!$C$8="Ja",LEN(V223&amp;W223&amp;X223&amp;Y223),0)+IF('Basisgegevens+Uitleg'!$C$9="Ja",LEN(AA223&amp;AB223&amp;AC223&amp;AD223),0)&lt;(4+IF('Basisgegevens+Uitleg'!$C$6="Ja",4,0)+IF('Basisgegevens+Uitleg'!$C$7="Ja",4,0)+IF('Basisgegevens+Uitleg'!$C$8="Ja",4,0)+IF('Basisgegevens+Uitleg'!$C$9="Ja",4,0)),C223,"Niet")&amp;(G223&amp;H223&amp;I223&amp;J223&amp;IF('Basisgegevens+Uitleg'!$C$6="Ja",L223&amp;M223&amp;N223&amp;O223,"")&amp;IF('Basisgegevens+Uitleg'!$C$7="Ja",Q223&amp;R223&amp;S223&amp;T223,"")&amp;IF('Basisgegevens+Uitleg'!$C$8="Ja",V223&amp;W223&amp;X223&amp;Y223,"")&amp;IF('Basisgegevens+Uitleg'!$C$9="Ja",AA223&amp;AB223&amp;AC223&amp;AD223,"")),1))=TRUE,"","M ")&amp;IF(ISERROR(SEARCH("A",IF(IF('Basisgegevens+Uitleg'!$C$5="Ja",LEN(G223&amp;H223&amp;I223&amp;J223),0)+IF('Basisgegevens+Uitleg'!$C$6="Ja",LEN(L223&amp;M223&amp;N223&amp;O223),0)+IF('Basisgegevens+Uitleg'!$C$7="Ja",LEN(Q223&amp;R223&amp;S223&amp;T223),0)+IF('Basisgegevens+Uitleg'!$C$8="Ja",LEN(V223&amp;W223&amp;X223&amp;Y223),0)+IF('Basisgegevens+Uitleg'!$C$9="Ja",LEN(AA223&amp;AB223&amp;AC223&amp;AD223),0)&lt;(4+IF('Basisgegevens+Uitleg'!$C$6="Ja",4,0)+IF('Basisgegevens+Uitleg'!$C$7="Ja",4,0)+IF('Basisgegevens+Uitleg'!$C$8="Ja",4,0)+IF('Basisgegevens+Uitleg'!$C$9="Ja",4,0)),C223,"Niet")&amp;(G223&amp;H223&amp;I223&amp;J223&amp;IF('Basisgegevens+Uitleg'!$C$6="Ja",L223&amp;M223&amp;N223&amp;O223,"")&amp;IF('Basisgegevens+Uitleg'!$C$7="Ja",Q223&amp;R223&amp;S223&amp;T223,"")&amp;IF('Basisgegevens+Uitleg'!$C$8="Ja",V223&amp;W223&amp;X223&amp;Y223,"")&amp;IF('Basisgegevens+Uitleg'!$C$9="Ja",AA223&amp;AB223&amp;AC223&amp;AD223,"")),1))=TRUE,"","A")))</f>
        <v>--</v>
      </c>
      <c r="E223" s="110" t="str">
        <f t="shared" si="11"/>
        <v>--</v>
      </c>
      <c r="F223" s="138" t="str">
        <f>IF(ROW(E223)-5&lt;='Basisgegevens+Uitleg'!$C$2,F222+1,"--")</f>
        <v>--</v>
      </c>
      <c r="G223" s="86"/>
      <c r="H223" s="82"/>
      <c r="I223" s="82"/>
      <c r="J223" s="87"/>
      <c r="K223" s="9"/>
      <c r="L223" s="86"/>
      <c r="M223" s="82"/>
      <c r="N223" s="82"/>
      <c r="O223" s="87"/>
      <c r="P223" s="9"/>
      <c r="Q223" s="86"/>
      <c r="R223" s="82"/>
      <c r="S223" s="82"/>
      <c r="T223" s="87"/>
      <c r="U223" s="9"/>
      <c r="V223" s="86"/>
      <c r="W223" s="82"/>
      <c r="X223" s="82"/>
      <c r="Y223" s="87"/>
      <c r="Z223" s="9"/>
      <c r="AA223" s="86"/>
      <c r="AB223" s="82"/>
      <c r="AC223" s="82"/>
      <c r="AD223" s="87"/>
      <c r="AE223" s="9"/>
      <c r="AF223" s="108"/>
      <c r="AG223" s="18" t="str">
        <f>IF(ISERROR(VLOOKUP($F223,'Speciale dagen&amp;Activiteiten'!$A$3:$A$100,1,FALSE))=TRUE,"",VLOOKUP($F223,'Speciale dagen&amp;Activiteiten'!$A$3:$B$100,2,FALSE))</f>
        <v/>
      </c>
      <c r="AH223" s="14" t="str">
        <f>IF(ISERROR(VLOOKUP(CONCATENATE(DAY($F223),"-",MONTH($F223)),Verjaardagen!$C$2:$C$101,1,FALSE))=TRUE,"",VLOOKUP(CONCATENATE(DAY($F223),"-",MONTH($F223)),Verjaardagen!$C$2:$E$101,3,FALSE))</f>
        <v/>
      </c>
      <c r="AI223" s="15" t="str">
        <f>IF(ISERROR(VLOOKUP(F223,'School(vakanties)&amp;Activiteiten'!A$4:A$102,1,FALSE)=TRUE),IF(ISERROR(VLOOKUP(F223,'School(vakanties)&amp;Activiteiten'!B$4:B$102,1,FALSE)=TRUE),IF(AJ223&gt;0,AI222,""),VLOOKUP(F223,'School(vakanties)&amp;Activiteiten'!B$4:C$102,2,FALSE)),VLOOKUP(F223,'School(vakanties)&amp;Activiteiten'!A$4:C$102,3,FALSE))</f>
        <v/>
      </c>
      <c r="AJ223" s="16">
        <f>IF(ISERROR(VLOOKUP(F223,'School(vakanties)&amp;Activiteiten'!A$4:A$102,1,FALSE)=TRUE),IF(AND(AJ222&gt;0,AJ222&lt;999),AJ222-1,0),VLOOKUP(F223,'School(vakanties)&amp;Activiteiten'!A$4:D$102,4,FALSE))</f>
        <v>0</v>
      </c>
    </row>
    <row r="224" spans="1:36" x14ac:dyDescent="0.25">
      <c r="A224" s="180" t="str">
        <f t="shared" si="9"/>
        <v>--</v>
      </c>
      <c r="B224" s="110" t="str">
        <f t="shared" si="10"/>
        <v>--</v>
      </c>
      <c r="C224" s="179" t="str">
        <f>IF(F224="--","--",IF(ISEVEN(B224)=TRUE,SUBSTITUTE(LEFT(VLOOKUP(E224,'Basisgegevens+Uitleg'!$B$19:$D$25,3,),1),0,"--"),SUBSTITUTE(LEFT(VLOOKUP(E224,'Basisgegevens+Uitleg'!$B$19:$C$25,2,),1),0,"--")))</f>
        <v>--</v>
      </c>
      <c r="D224" s="179" t="str">
        <f>IF(F224="--","--",TRIM(IF(ISERROR(SEARCH("V",IF(IF('Basisgegevens+Uitleg'!$C$5="Ja",LEN(G224&amp;H224&amp;I224&amp;J224),0)+IF('Basisgegevens+Uitleg'!$C$6="Ja",LEN(L224&amp;M224&amp;N224&amp;O224),0)+IF('Basisgegevens+Uitleg'!$C$7="Ja",LEN(Q224&amp;R224&amp;S224&amp;T224),0)+IF('Basisgegevens+Uitleg'!$C$8="Ja",LEN(V224&amp;W224&amp;X224&amp;Y224),0)+IF('Basisgegevens+Uitleg'!$C$9="Ja",LEN(AA224&amp;AB224&amp;AC224&amp;AD224),0)&lt;(4+IF('Basisgegevens+Uitleg'!$C$6="Ja",4,0)+IF('Basisgegevens+Uitleg'!$C$7="Ja",4,0)+IF('Basisgegevens+Uitleg'!$C$8="Ja",4,0)+IF('Basisgegevens+Uitleg'!$C$9="Ja",4,0)),C224,"Niet")&amp;(G224&amp;H224&amp;I224&amp;J224&amp;IF('Basisgegevens+Uitleg'!$C$6="Ja",L224&amp;M224&amp;N224&amp;O224,"")&amp;IF('Basisgegevens+Uitleg'!$C$7="Ja",Q224&amp;R224&amp;S224&amp;T224,"")&amp;IF('Basisgegevens+Uitleg'!$C$8="Ja",V224&amp;W224&amp;X224&amp;Y224,"")&amp;IF('Basisgegevens+Uitleg'!$C$9="Ja",AA224&amp;AB224&amp;AC224&amp;AD224,"")),1))=TRUE,"","V ")&amp;IF(ISERROR(SEARCH("M",IF(IF('Basisgegevens+Uitleg'!$C$5="Ja",LEN(G224&amp;H224&amp;I224&amp;J224),0)+IF('Basisgegevens+Uitleg'!$C$6="Ja",LEN(L224&amp;M224&amp;N224&amp;O224),0)+IF('Basisgegevens+Uitleg'!$C$7="Ja",LEN(Q224&amp;R224&amp;S224&amp;T224),0)+IF('Basisgegevens+Uitleg'!$C$8="Ja",LEN(V224&amp;W224&amp;X224&amp;Y224),0)+IF('Basisgegevens+Uitleg'!$C$9="Ja",LEN(AA224&amp;AB224&amp;AC224&amp;AD224),0)&lt;(4+IF('Basisgegevens+Uitleg'!$C$6="Ja",4,0)+IF('Basisgegevens+Uitleg'!$C$7="Ja",4,0)+IF('Basisgegevens+Uitleg'!$C$8="Ja",4,0)+IF('Basisgegevens+Uitleg'!$C$9="Ja",4,0)),C224,"Niet")&amp;(G224&amp;H224&amp;I224&amp;J224&amp;IF('Basisgegevens+Uitleg'!$C$6="Ja",L224&amp;M224&amp;N224&amp;O224,"")&amp;IF('Basisgegevens+Uitleg'!$C$7="Ja",Q224&amp;R224&amp;S224&amp;T224,"")&amp;IF('Basisgegevens+Uitleg'!$C$8="Ja",V224&amp;W224&amp;X224&amp;Y224,"")&amp;IF('Basisgegevens+Uitleg'!$C$9="Ja",AA224&amp;AB224&amp;AC224&amp;AD224,"")),1))=TRUE,"","M ")&amp;IF(ISERROR(SEARCH("A",IF(IF('Basisgegevens+Uitleg'!$C$5="Ja",LEN(G224&amp;H224&amp;I224&amp;J224),0)+IF('Basisgegevens+Uitleg'!$C$6="Ja",LEN(L224&amp;M224&amp;N224&amp;O224),0)+IF('Basisgegevens+Uitleg'!$C$7="Ja",LEN(Q224&amp;R224&amp;S224&amp;T224),0)+IF('Basisgegevens+Uitleg'!$C$8="Ja",LEN(V224&amp;W224&amp;X224&amp;Y224),0)+IF('Basisgegevens+Uitleg'!$C$9="Ja",LEN(AA224&amp;AB224&amp;AC224&amp;AD224),0)&lt;(4+IF('Basisgegevens+Uitleg'!$C$6="Ja",4,0)+IF('Basisgegevens+Uitleg'!$C$7="Ja",4,0)+IF('Basisgegevens+Uitleg'!$C$8="Ja",4,0)+IF('Basisgegevens+Uitleg'!$C$9="Ja",4,0)),C224,"Niet")&amp;(G224&amp;H224&amp;I224&amp;J224&amp;IF('Basisgegevens+Uitleg'!$C$6="Ja",L224&amp;M224&amp;N224&amp;O224,"")&amp;IF('Basisgegevens+Uitleg'!$C$7="Ja",Q224&amp;R224&amp;S224&amp;T224,"")&amp;IF('Basisgegevens+Uitleg'!$C$8="Ja",V224&amp;W224&amp;X224&amp;Y224,"")&amp;IF('Basisgegevens+Uitleg'!$C$9="Ja",AA224&amp;AB224&amp;AC224&amp;AD224,"")),1))=TRUE,"","A")))</f>
        <v>--</v>
      </c>
      <c r="E224" s="110" t="str">
        <f t="shared" si="11"/>
        <v>--</v>
      </c>
      <c r="F224" s="138" t="str">
        <f>IF(ROW(E224)-5&lt;='Basisgegevens+Uitleg'!$C$2,F223+1,"--")</f>
        <v>--</v>
      </c>
      <c r="G224" s="86"/>
      <c r="H224" s="82"/>
      <c r="I224" s="82"/>
      <c r="J224" s="87"/>
      <c r="K224" s="9"/>
      <c r="L224" s="86"/>
      <c r="M224" s="82"/>
      <c r="N224" s="82"/>
      <c r="O224" s="87"/>
      <c r="P224" s="9"/>
      <c r="Q224" s="86"/>
      <c r="R224" s="82"/>
      <c r="S224" s="82"/>
      <c r="T224" s="87"/>
      <c r="U224" s="9"/>
      <c r="V224" s="86"/>
      <c r="W224" s="82"/>
      <c r="X224" s="82"/>
      <c r="Y224" s="87"/>
      <c r="Z224" s="9"/>
      <c r="AA224" s="86"/>
      <c r="AB224" s="82"/>
      <c r="AC224" s="82"/>
      <c r="AD224" s="87"/>
      <c r="AE224" s="9"/>
      <c r="AF224" s="108"/>
      <c r="AG224" s="18" t="str">
        <f>IF(ISERROR(VLOOKUP($F224,'Speciale dagen&amp;Activiteiten'!$A$3:$A$100,1,FALSE))=TRUE,"",VLOOKUP($F224,'Speciale dagen&amp;Activiteiten'!$A$3:$B$100,2,FALSE))</f>
        <v/>
      </c>
      <c r="AH224" s="14" t="str">
        <f>IF(ISERROR(VLOOKUP(CONCATENATE(DAY($F224),"-",MONTH($F224)),Verjaardagen!$C$2:$C$101,1,FALSE))=TRUE,"",VLOOKUP(CONCATENATE(DAY($F224),"-",MONTH($F224)),Verjaardagen!$C$2:$E$101,3,FALSE))</f>
        <v/>
      </c>
      <c r="AI224" s="15" t="str">
        <f>IF(ISERROR(VLOOKUP(F224,'School(vakanties)&amp;Activiteiten'!A$4:A$102,1,FALSE)=TRUE),IF(ISERROR(VLOOKUP(F224,'School(vakanties)&amp;Activiteiten'!B$4:B$102,1,FALSE)=TRUE),IF(AJ224&gt;0,AI223,""),VLOOKUP(F224,'School(vakanties)&amp;Activiteiten'!B$4:C$102,2,FALSE)),VLOOKUP(F224,'School(vakanties)&amp;Activiteiten'!A$4:C$102,3,FALSE))</f>
        <v/>
      </c>
      <c r="AJ224" s="16">
        <f>IF(ISERROR(VLOOKUP(F224,'School(vakanties)&amp;Activiteiten'!A$4:A$102,1,FALSE)=TRUE),IF(AND(AJ223&gt;0,AJ223&lt;999),AJ223-1,0),VLOOKUP(F224,'School(vakanties)&amp;Activiteiten'!A$4:D$102,4,FALSE))</f>
        <v>0</v>
      </c>
    </row>
    <row r="225" spans="1:36" x14ac:dyDescent="0.25">
      <c r="A225" s="180" t="str">
        <f t="shared" si="9"/>
        <v>--</v>
      </c>
      <c r="B225" s="110" t="str">
        <f t="shared" si="10"/>
        <v>--</v>
      </c>
      <c r="C225" s="179" t="str">
        <f>IF(F225="--","--",IF(ISEVEN(B225)=TRUE,SUBSTITUTE(LEFT(VLOOKUP(E225,'Basisgegevens+Uitleg'!$B$19:$D$25,3,),1),0,"--"),SUBSTITUTE(LEFT(VLOOKUP(E225,'Basisgegevens+Uitleg'!$B$19:$C$25,2,),1),0,"--")))</f>
        <v>--</v>
      </c>
      <c r="D225" s="179" t="str">
        <f>IF(F225="--","--",TRIM(IF(ISERROR(SEARCH("V",IF(IF('Basisgegevens+Uitleg'!$C$5="Ja",LEN(G225&amp;H225&amp;I225&amp;J225),0)+IF('Basisgegevens+Uitleg'!$C$6="Ja",LEN(L225&amp;M225&amp;N225&amp;O225),0)+IF('Basisgegevens+Uitleg'!$C$7="Ja",LEN(Q225&amp;R225&amp;S225&amp;T225),0)+IF('Basisgegevens+Uitleg'!$C$8="Ja",LEN(V225&amp;W225&amp;X225&amp;Y225),0)+IF('Basisgegevens+Uitleg'!$C$9="Ja",LEN(AA225&amp;AB225&amp;AC225&amp;AD225),0)&lt;(4+IF('Basisgegevens+Uitleg'!$C$6="Ja",4,0)+IF('Basisgegevens+Uitleg'!$C$7="Ja",4,0)+IF('Basisgegevens+Uitleg'!$C$8="Ja",4,0)+IF('Basisgegevens+Uitleg'!$C$9="Ja",4,0)),C225,"Niet")&amp;(G225&amp;H225&amp;I225&amp;J225&amp;IF('Basisgegevens+Uitleg'!$C$6="Ja",L225&amp;M225&amp;N225&amp;O225,"")&amp;IF('Basisgegevens+Uitleg'!$C$7="Ja",Q225&amp;R225&amp;S225&amp;T225,"")&amp;IF('Basisgegevens+Uitleg'!$C$8="Ja",V225&amp;W225&amp;X225&amp;Y225,"")&amp;IF('Basisgegevens+Uitleg'!$C$9="Ja",AA225&amp;AB225&amp;AC225&amp;AD225,"")),1))=TRUE,"","V ")&amp;IF(ISERROR(SEARCH("M",IF(IF('Basisgegevens+Uitleg'!$C$5="Ja",LEN(G225&amp;H225&amp;I225&amp;J225),0)+IF('Basisgegevens+Uitleg'!$C$6="Ja",LEN(L225&amp;M225&amp;N225&amp;O225),0)+IF('Basisgegevens+Uitleg'!$C$7="Ja",LEN(Q225&amp;R225&amp;S225&amp;T225),0)+IF('Basisgegevens+Uitleg'!$C$8="Ja",LEN(V225&amp;W225&amp;X225&amp;Y225),0)+IF('Basisgegevens+Uitleg'!$C$9="Ja",LEN(AA225&amp;AB225&amp;AC225&amp;AD225),0)&lt;(4+IF('Basisgegevens+Uitleg'!$C$6="Ja",4,0)+IF('Basisgegevens+Uitleg'!$C$7="Ja",4,0)+IF('Basisgegevens+Uitleg'!$C$8="Ja",4,0)+IF('Basisgegevens+Uitleg'!$C$9="Ja",4,0)),C225,"Niet")&amp;(G225&amp;H225&amp;I225&amp;J225&amp;IF('Basisgegevens+Uitleg'!$C$6="Ja",L225&amp;M225&amp;N225&amp;O225,"")&amp;IF('Basisgegevens+Uitleg'!$C$7="Ja",Q225&amp;R225&amp;S225&amp;T225,"")&amp;IF('Basisgegevens+Uitleg'!$C$8="Ja",V225&amp;W225&amp;X225&amp;Y225,"")&amp;IF('Basisgegevens+Uitleg'!$C$9="Ja",AA225&amp;AB225&amp;AC225&amp;AD225,"")),1))=TRUE,"","M ")&amp;IF(ISERROR(SEARCH("A",IF(IF('Basisgegevens+Uitleg'!$C$5="Ja",LEN(G225&amp;H225&amp;I225&amp;J225),0)+IF('Basisgegevens+Uitleg'!$C$6="Ja",LEN(L225&amp;M225&amp;N225&amp;O225),0)+IF('Basisgegevens+Uitleg'!$C$7="Ja",LEN(Q225&amp;R225&amp;S225&amp;T225),0)+IF('Basisgegevens+Uitleg'!$C$8="Ja",LEN(V225&amp;W225&amp;X225&amp;Y225),0)+IF('Basisgegevens+Uitleg'!$C$9="Ja",LEN(AA225&amp;AB225&amp;AC225&amp;AD225),0)&lt;(4+IF('Basisgegevens+Uitleg'!$C$6="Ja",4,0)+IF('Basisgegevens+Uitleg'!$C$7="Ja",4,0)+IF('Basisgegevens+Uitleg'!$C$8="Ja",4,0)+IF('Basisgegevens+Uitleg'!$C$9="Ja",4,0)),C225,"Niet")&amp;(G225&amp;H225&amp;I225&amp;J225&amp;IF('Basisgegevens+Uitleg'!$C$6="Ja",L225&amp;M225&amp;N225&amp;O225,"")&amp;IF('Basisgegevens+Uitleg'!$C$7="Ja",Q225&amp;R225&amp;S225&amp;T225,"")&amp;IF('Basisgegevens+Uitleg'!$C$8="Ja",V225&amp;W225&amp;X225&amp;Y225,"")&amp;IF('Basisgegevens+Uitleg'!$C$9="Ja",AA225&amp;AB225&amp;AC225&amp;AD225,"")),1))=TRUE,"","A")))</f>
        <v>--</v>
      </c>
      <c r="E225" s="110" t="str">
        <f t="shared" si="11"/>
        <v>--</v>
      </c>
      <c r="F225" s="138" t="str">
        <f>IF(ROW(E225)-5&lt;='Basisgegevens+Uitleg'!$C$2,F224+1,"--")</f>
        <v>--</v>
      </c>
      <c r="G225" s="86"/>
      <c r="H225" s="82"/>
      <c r="I225" s="82"/>
      <c r="J225" s="87"/>
      <c r="K225" s="9"/>
      <c r="L225" s="86"/>
      <c r="M225" s="82"/>
      <c r="N225" s="82"/>
      <c r="O225" s="87"/>
      <c r="P225" s="9"/>
      <c r="Q225" s="86"/>
      <c r="R225" s="82"/>
      <c r="S225" s="82"/>
      <c r="T225" s="87"/>
      <c r="U225" s="9"/>
      <c r="V225" s="86"/>
      <c r="W225" s="82"/>
      <c r="X225" s="82"/>
      <c r="Y225" s="87"/>
      <c r="Z225" s="9"/>
      <c r="AA225" s="86"/>
      <c r="AB225" s="82"/>
      <c r="AC225" s="82"/>
      <c r="AD225" s="87"/>
      <c r="AE225" s="9"/>
      <c r="AF225" s="108"/>
      <c r="AG225" s="18" t="str">
        <f>IF(ISERROR(VLOOKUP($F225,'Speciale dagen&amp;Activiteiten'!$A$3:$A$100,1,FALSE))=TRUE,"",VLOOKUP($F225,'Speciale dagen&amp;Activiteiten'!$A$3:$B$100,2,FALSE))</f>
        <v/>
      </c>
      <c r="AH225" s="14" t="str">
        <f>IF(ISERROR(VLOOKUP(CONCATENATE(DAY($F225),"-",MONTH($F225)),Verjaardagen!$C$2:$C$101,1,FALSE))=TRUE,"",VLOOKUP(CONCATENATE(DAY($F225),"-",MONTH($F225)),Verjaardagen!$C$2:$E$101,3,FALSE))</f>
        <v/>
      </c>
      <c r="AI225" s="15" t="str">
        <f>IF(ISERROR(VLOOKUP(F225,'School(vakanties)&amp;Activiteiten'!A$4:A$102,1,FALSE)=TRUE),IF(ISERROR(VLOOKUP(F225,'School(vakanties)&amp;Activiteiten'!B$4:B$102,1,FALSE)=TRUE),IF(AJ225&gt;0,AI224,""),VLOOKUP(F225,'School(vakanties)&amp;Activiteiten'!B$4:C$102,2,FALSE)),VLOOKUP(F225,'School(vakanties)&amp;Activiteiten'!A$4:C$102,3,FALSE))</f>
        <v/>
      </c>
      <c r="AJ225" s="16">
        <f>IF(ISERROR(VLOOKUP(F225,'School(vakanties)&amp;Activiteiten'!A$4:A$102,1,FALSE)=TRUE),IF(AND(AJ224&gt;0,AJ224&lt;999),AJ224-1,0),VLOOKUP(F225,'School(vakanties)&amp;Activiteiten'!A$4:D$102,4,FALSE))</f>
        <v>0</v>
      </c>
    </row>
    <row r="226" spans="1:36" x14ac:dyDescent="0.25">
      <c r="A226" s="180" t="str">
        <f t="shared" si="9"/>
        <v>--</v>
      </c>
      <c r="B226" s="110" t="str">
        <f t="shared" si="10"/>
        <v>--</v>
      </c>
      <c r="C226" s="179" t="str">
        <f>IF(F226="--","--",IF(ISEVEN(B226)=TRUE,SUBSTITUTE(LEFT(VLOOKUP(E226,'Basisgegevens+Uitleg'!$B$19:$D$25,3,),1),0,"--"),SUBSTITUTE(LEFT(VLOOKUP(E226,'Basisgegevens+Uitleg'!$B$19:$C$25,2,),1),0,"--")))</f>
        <v>--</v>
      </c>
      <c r="D226" s="179" t="str">
        <f>IF(F226="--","--",TRIM(IF(ISERROR(SEARCH("V",IF(IF('Basisgegevens+Uitleg'!$C$5="Ja",LEN(G226&amp;H226&amp;I226&amp;J226),0)+IF('Basisgegevens+Uitleg'!$C$6="Ja",LEN(L226&amp;M226&amp;N226&amp;O226),0)+IF('Basisgegevens+Uitleg'!$C$7="Ja",LEN(Q226&amp;R226&amp;S226&amp;T226),0)+IF('Basisgegevens+Uitleg'!$C$8="Ja",LEN(V226&amp;W226&amp;X226&amp;Y226),0)+IF('Basisgegevens+Uitleg'!$C$9="Ja",LEN(AA226&amp;AB226&amp;AC226&amp;AD226),0)&lt;(4+IF('Basisgegevens+Uitleg'!$C$6="Ja",4,0)+IF('Basisgegevens+Uitleg'!$C$7="Ja",4,0)+IF('Basisgegevens+Uitleg'!$C$8="Ja",4,0)+IF('Basisgegevens+Uitleg'!$C$9="Ja",4,0)),C226,"Niet")&amp;(G226&amp;H226&amp;I226&amp;J226&amp;IF('Basisgegevens+Uitleg'!$C$6="Ja",L226&amp;M226&amp;N226&amp;O226,"")&amp;IF('Basisgegevens+Uitleg'!$C$7="Ja",Q226&amp;R226&amp;S226&amp;T226,"")&amp;IF('Basisgegevens+Uitleg'!$C$8="Ja",V226&amp;W226&amp;X226&amp;Y226,"")&amp;IF('Basisgegevens+Uitleg'!$C$9="Ja",AA226&amp;AB226&amp;AC226&amp;AD226,"")),1))=TRUE,"","V ")&amp;IF(ISERROR(SEARCH("M",IF(IF('Basisgegevens+Uitleg'!$C$5="Ja",LEN(G226&amp;H226&amp;I226&amp;J226),0)+IF('Basisgegevens+Uitleg'!$C$6="Ja",LEN(L226&amp;M226&amp;N226&amp;O226),0)+IF('Basisgegevens+Uitleg'!$C$7="Ja",LEN(Q226&amp;R226&amp;S226&amp;T226),0)+IF('Basisgegevens+Uitleg'!$C$8="Ja",LEN(V226&amp;W226&amp;X226&amp;Y226),0)+IF('Basisgegevens+Uitleg'!$C$9="Ja",LEN(AA226&amp;AB226&amp;AC226&amp;AD226),0)&lt;(4+IF('Basisgegevens+Uitleg'!$C$6="Ja",4,0)+IF('Basisgegevens+Uitleg'!$C$7="Ja",4,0)+IF('Basisgegevens+Uitleg'!$C$8="Ja",4,0)+IF('Basisgegevens+Uitleg'!$C$9="Ja",4,0)),C226,"Niet")&amp;(G226&amp;H226&amp;I226&amp;J226&amp;IF('Basisgegevens+Uitleg'!$C$6="Ja",L226&amp;M226&amp;N226&amp;O226,"")&amp;IF('Basisgegevens+Uitleg'!$C$7="Ja",Q226&amp;R226&amp;S226&amp;T226,"")&amp;IF('Basisgegevens+Uitleg'!$C$8="Ja",V226&amp;W226&amp;X226&amp;Y226,"")&amp;IF('Basisgegevens+Uitleg'!$C$9="Ja",AA226&amp;AB226&amp;AC226&amp;AD226,"")),1))=TRUE,"","M ")&amp;IF(ISERROR(SEARCH("A",IF(IF('Basisgegevens+Uitleg'!$C$5="Ja",LEN(G226&amp;H226&amp;I226&amp;J226),0)+IF('Basisgegevens+Uitleg'!$C$6="Ja",LEN(L226&amp;M226&amp;N226&amp;O226),0)+IF('Basisgegevens+Uitleg'!$C$7="Ja",LEN(Q226&amp;R226&amp;S226&amp;T226),0)+IF('Basisgegevens+Uitleg'!$C$8="Ja",LEN(V226&amp;W226&amp;X226&amp;Y226),0)+IF('Basisgegevens+Uitleg'!$C$9="Ja",LEN(AA226&amp;AB226&amp;AC226&amp;AD226),0)&lt;(4+IF('Basisgegevens+Uitleg'!$C$6="Ja",4,0)+IF('Basisgegevens+Uitleg'!$C$7="Ja",4,0)+IF('Basisgegevens+Uitleg'!$C$8="Ja",4,0)+IF('Basisgegevens+Uitleg'!$C$9="Ja",4,0)),C226,"Niet")&amp;(G226&amp;H226&amp;I226&amp;J226&amp;IF('Basisgegevens+Uitleg'!$C$6="Ja",L226&amp;M226&amp;N226&amp;O226,"")&amp;IF('Basisgegevens+Uitleg'!$C$7="Ja",Q226&amp;R226&amp;S226&amp;T226,"")&amp;IF('Basisgegevens+Uitleg'!$C$8="Ja",V226&amp;W226&amp;X226&amp;Y226,"")&amp;IF('Basisgegevens+Uitleg'!$C$9="Ja",AA226&amp;AB226&amp;AC226&amp;AD226,"")),1))=TRUE,"","A")))</f>
        <v>--</v>
      </c>
      <c r="E226" s="110" t="str">
        <f t="shared" si="11"/>
        <v>--</v>
      </c>
      <c r="F226" s="138" t="str">
        <f>IF(ROW(E226)-5&lt;='Basisgegevens+Uitleg'!$C$2,F225+1,"--")</f>
        <v>--</v>
      </c>
      <c r="G226" s="86"/>
      <c r="H226" s="82"/>
      <c r="I226" s="82"/>
      <c r="J226" s="87"/>
      <c r="K226" s="9"/>
      <c r="L226" s="86"/>
      <c r="M226" s="82"/>
      <c r="N226" s="82"/>
      <c r="O226" s="87"/>
      <c r="P226" s="9"/>
      <c r="Q226" s="86"/>
      <c r="R226" s="82"/>
      <c r="S226" s="82"/>
      <c r="T226" s="87"/>
      <c r="U226" s="9"/>
      <c r="V226" s="86"/>
      <c r="W226" s="82"/>
      <c r="X226" s="82"/>
      <c r="Y226" s="87"/>
      <c r="Z226" s="9"/>
      <c r="AA226" s="86"/>
      <c r="AB226" s="82"/>
      <c r="AC226" s="82"/>
      <c r="AD226" s="87"/>
      <c r="AE226" s="9"/>
      <c r="AF226" s="108"/>
      <c r="AG226" s="18" t="str">
        <f>IF(ISERROR(VLOOKUP($F226,'Speciale dagen&amp;Activiteiten'!$A$3:$A$100,1,FALSE))=TRUE,"",VLOOKUP($F226,'Speciale dagen&amp;Activiteiten'!$A$3:$B$100,2,FALSE))</f>
        <v/>
      </c>
      <c r="AH226" s="14" t="str">
        <f>IF(ISERROR(VLOOKUP(CONCATENATE(DAY($F226),"-",MONTH($F226)),Verjaardagen!$C$2:$C$101,1,FALSE))=TRUE,"",VLOOKUP(CONCATENATE(DAY($F226),"-",MONTH($F226)),Verjaardagen!$C$2:$E$101,3,FALSE))</f>
        <v/>
      </c>
      <c r="AI226" s="15" t="str">
        <f>IF(ISERROR(VLOOKUP(F226,'School(vakanties)&amp;Activiteiten'!A$4:A$102,1,FALSE)=TRUE),IF(ISERROR(VLOOKUP(F226,'School(vakanties)&amp;Activiteiten'!B$4:B$102,1,FALSE)=TRUE),IF(AJ226&gt;0,AI225,""),VLOOKUP(F226,'School(vakanties)&amp;Activiteiten'!B$4:C$102,2,FALSE)),VLOOKUP(F226,'School(vakanties)&amp;Activiteiten'!A$4:C$102,3,FALSE))</f>
        <v/>
      </c>
      <c r="AJ226" s="16">
        <f>IF(ISERROR(VLOOKUP(F226,'School(vakanties)&amp;Activiteiten'!A$4:A$102,1,FALSE)=TRUE),IF(AND(AJ225&gt;0,AJ225&lt;999),AJ225-1,0),VLOOKUP(F226,'School(vakanties)&amp;Activiteiten'!A$4:D$102,4,FALSE))</f>
        <v>0</v>
      </c>
    </row>
    <row r="227" spans="1:36" x14ac:dyDescent="0.25">
      <c r="A227" s="180" t="str">
        <f t="shared" si="9"/>
        <v>--</v>
      </c>
      <c r="B227" s="110" t="str">
        <f t="shared" si="10"/>
        <v>--</v>
      </c>
      <c r="C227" s="179" t="str">
        <f>IF(F227="--","--",IF(ISEVEN(B227)=TRUE,SUBSTITUTE(LEFT(VLOOKUP(E227,'Basisgegevens+Uitleg'!$B$19:$D$25,3,),1),0,"--"),SUBSTITUTE(LEFT(VLOOKUP(E227,'Basisgegevens+Uitleg'!$B$19:$C$25,2,),1),0,"--")))</f>
        <v>--</v>
      </c>
      <c r="D227" s="179" t="str">
        <f>IF(F227="--","--",TRIM(IF(ISERROR(SEARCH("V",IF(IF('Basisgegevens+Uitleg'!$C$5="Ja",LEN(G227&amp;H227&amp;I227&amp;J227),0)+IF('Basisgegevens+Uitleg'!$C$6="Ja",LEN(L227&amp;M227&amp;N227&amp;O227),0)+IF('Basisgegevens+Uitleg'!$C$7="Ja",LEN(Q227&amp;R227&amp;S227&amp;T227),0)+IF('Basisgegevens+Uitleg'!$C$8="Ja",LEN(V227&amp;W227&amp;X227&amp;Y227),0)+IF('Basisgegevens+Uitleg'!$C$9="Ja",LEN(AA227&amp;AB227&amp;AC227&amp;AD227),0)&lt;(4+IF('Basisgegevens+Uitleg'!$C$6="Ja",4,0)+IF('Basisgegevens+Uitleg'!$C$7="Ja",4,0)+IF('Basisgegevens+Uitleg'!$C$8="Ja",4,0)+IF('Basisgegevens+Uitleg'!$C$9="Ja",4,0)),C227,"Niet")&amp;(G227&amp;H227&amp;I227&amp;J227&amp;IF('Basisgegevens+Uitleg'!$C$6="Ja",L227&amp;M227&amp;N227&amp;O227,"")&amp;IF('Basisgegevens+Uitleg'!$C$7="Ja",Q227&amp;R227&amp;S227&amp;T227,"")&amp;IF('Basisgegevens+Uitleg'!$C$8="Ja",V227&amp;W227&amp;X227&amp;Y227,"")&amp;IF('Basisgegevens+Uitleg'!$C$9="Ja",AA227&amp;AB227&amp;AC227&amp;AD227,"")),1))=TRUE,"","V ")&amp;IF(ISERROR(SEARCH("M",IF(IF('Basisgegevens+Uitleg'!$C$5="Ja",LEN(G227&amp;H227&amp;I227&amp;J227),0)+IF('Basisgegevens+Uitleg'!$C$6="Ja",LEN(L227&amp;M227&amp;N227&amp;O227),0)+IF('Basisgegevens+Uitleg'!$C$7="Ja",LEN(Q227&amp;R227&amp;S227&amp;T227),0)+IF('Basisgegevens+Uitleg'!$C$8="Ja",LEN(V227&amp;W227&amp;X227&amp;Y227),0)+IF('Basisgegevens+Uitleg'!$C$9="Ja",LEN(AA227&amp;AB227&amp;AC227&amp;AD227),0)&lt;(4+IF('Basisgegevens+Uitleg'!$C$6="Ja",4,0)+IF('Basisgegevens+Uitleg'!$C$7="Ja",4,0)+IF('Basisgegevens+Uitleg'!$C$8="Ja",4,0)+IF('Basisgegevens+Uitleg'!$C$9="Ja",4,0)),C227,"Niet")&amp;(G227&amp;H227&amp;I227&amp;J227&amp;IF('Basisgegevens+Uitleg'!$C$6="Ja",L227&amp;M227&amp;N227&amp;O227,"")&amp;IF('Basisgegevens+Uitleg'!$C$7="Ja",Q227&amp;R227&amp;S227&amp;T227,"")&amp;IF('Basisgegevens+Uitleg'!$C$8="Ja",V227&amp;W227&amp;X227&amp;Y227,"")&amp;IF('Basisgegevens+Uitleg'!$C$9="Ja",AA227&amp;AB227&amp;AC227&amp;AD227,"")),1))=TRUE,"","M ")&amp;IF(ISERROR(SEARCH("A",IF(IF('Basisgegevens+Uitleg'!$C$5="Ja",LEN(G227&amp;H227&amp;I227&amp;J227),0)+IF('Basisgegevens+Uitleg'!$C$6="Ja",LEN(L227&amp;M227&amp;N227&amp;O227),0)+IF('Basisgegevens+Uitleg'!$C$7="Ja",LEN(Q227&amp;R227&amp;S227&amp;T227),0)+IF('Basisgegevens+Uitleg'!$C$8="Ja",LEN(V227&amp;W227&amp;X227&amp;Y227),0)+IF('Basisgegevens+Uitleg'!$C$9="Ja",LEN(AA227&amp;AB227&amp;AC227&amp;AD227),0)&lt;(4+IF('Basisgegevens+Uitleg'!$C$6="Ja",4,0)+IF('Basisgegevens+Uitleg'!$C$7="Ja",4,0)+IF('Basisgegevens+Uitleg'!$C$8="Ja",4,0)+IF('Basisgegevens+Uitleg'!$C$9="Ja",4,0)),C227,"Niet")&amp;(G227&amp;H227&amp;I227&amp;J227&amp;IF('Basisgegevens+Uitleg'!$C$6="Ja",L227&amp;M227&amp;N227&amp;O227,"")&amp;IF('Basisgegevens+Uitleg'!$C$7="Ja",Q227&amp;R227&amp;S227&amp;T227,"")&amp;IF('Basisgegevens+Uitleg'!$C$8="Ja",V227&amp;W227&amp;X227&amp;Y227,"")&amp;IF('Basisgegevens+Uitleg'!$C$9="Ja",AA227&amp;AB227&amp;AC227&amp;AD227,"")),1))=TRUE,"","A")))</f>
        <v>--</v>
      </c>
      <c r="E227" s="110" t="str">
        <f t="shared" si="11"/>
        <v>--</v>
      </c>
      <c r="F227" s="138" t="str">
        <f>IF(ROW(E227)-5&lt;='Basisgegevens+Uitleg'!$C$2,F226+1,"--")</f>
        <v>--</v>
      </c>
      <c r="G227" s="86"/>
      <c r="H227" s="82"/>
      <c r="I227" s="82"/>
      <c r="J227" s="87"/>
      <c r="K227" s="9"/>
      <c r="L227" s="86"/>
      <c r="M227" s="82"/>
      <c r="N227" s="82"/>
      <c r="O227" s="87"/>
      <c r="P227" s="9"/>
      <c r="Q227" s="86"/>
      <c r="R227" s="82"/>
      <c r="S227" s="82"/>
      <c r="T227" s="87"/>
      <c r="U227" s="9"/>
      <c r="V227" s="86"/>
      <c r="W227" s="82"/>
      <c r="X227" s="82"/>
      <c r="Y227" s="87"/>
      <c r="Z227" s="9"/>
      <c r="AA227" s="86"/>
      <c r="AB227" s="82"/>
      <c r="AC227" s="82"/>
      <c r="AD227" s="87"/>
      <c r="AE227" s="9"/>
      <c r="AF227" s="108"/>
      <c r="AG227" s="18" t="str">
        <f>IF(ISERROR(VLOOKUP($F227,'Speciale dagen&amp;Activiteiten'!$A$3:$A$100,1,FALSE))=TRUE,"",VLOOKUP($F227,'Speciale dagen&amp;Activiteiten'!$A$3:$B$100,2,FALSE))</f>
        <v/>
      </c>
      <c r="AH227" s="14" t="str">
        <f>IF(ISERROR(VLOOKUP(CONCATENATE(DAY($F227),"-",MONTH($F227)),Verjaardagen!$C$2:$C$101,1,FALSE))=TRUE,"",VLOOKUP(CONCATENATE(DAY($F227),"-",MONTH($F227)),Verjaardagen!$C$2:$E$101,3,FALSE))</f>
        <v/>
      </c>
      <c r="AI227" s="15" t="str">
        <f>IF(ISERROR(VLOOKUP(F227,'School(vakanties)&amp;Activiteiten'!A$4:A$102,1,FALSE)=TRUE),IF(ISERROR(VLOOKUP(F227,'School(vakanties)&amp;Activiteiten'!B$4:B$102,1,FALSE)=TRUE),IF(AJ227&gt;0,AI226,""),VLOOKUP(F227,'School(vakanties)&amp;Activiteiten'!B$4:C$102,2,FALSE)),VLOOKUP(F227,'School(vakanties)&amp;Activiteiten'!A$4:C$102,3,FALSE))</f>
        <v/>
      </c>
      <c r="AJ227" s="16">
        <f>IF(ISERROR(VLOOKUP(F227,'School(vakanties)&amp;Activiteiten'!A$4:A$102,1,FALSE)=TRUE),IF(AND(AJ226&gt;0,AJ226&lt;999),AJ226-1,0),VLOOKUP(F227,'School(vakanties)&amp;Activiteiten'!A$4:D$102,4,FALSE))</f>
        <v>0</v>
      </c>
    </row>
    <row r="228" spans="1:36" x14ac:dyDescent="0.25">
      <c r="A228" s="180" t="str">
        <f t="shared" si="9"/>
        <v>--</v>
      </c>
      <c r="B228" s="110" t="str">
        <f t="shared" si="10"/>
        <v>--</v>
      </c>
      <c r="C228" s="179" t="str">
        <f>IF(F228="--","--",IF(ISEVEN(B228)=TRUE,SUBSTITUTE(LEFT(VLOOKUP(E228,'Basisgegevens+Uitleg'!$B$19:$D$25,3,),1),0,"--"),SUBSTITUTE(LEFT(VLOOKUP(E228,'Basisgegevens+Uitleg'!$B$19:$C$25,2,),1),0,"--")))</f>
        <v>--</v>
      </c>
      <c r="D228" s="179" t="str">
        <f>IF(F228="--","--",TRIM(IF(ISERROR(SEARCH("V",IF(IF('Basisgegevens+Uitleg'!$C$5="Ja",LEN(G228&amp;H228&amp;I228&amp;J228),0)+IF('Basisgegevens+Uitleg'!$C$6="Ja",LEN(L228&amp;M228&amp;N228&amp;O228),0)+IF('Basisgegevens+Uitleg'!$C$7="Ja",LEN(Q228&amp;R228&amp;S228&amp;T228),0)+IF('Basisgegevens+Uitleg'!$C$8="Ja",LEN(V228&amp;W228&amp;X228&amp;Y228),0)+IF('Basisgegevens+Uitleg'!$C$9="Ja",LEN(AA228&amp;AB228&amp;AC228&amp;AD228),0)&lt;(4+IF('Basisgegevens+Uitleg'!$C$6="Ja",4,0)+IF('Basisgegevens+Uitleg'!$C$7="Ja",4,0)+IF('Basisgegevens+Uitleg'!$C$8="Ja",4,0)+IF('Basisgegevens+Uitleg'!$C$9="Ja",4,0)),C228,"Niet")&amp;(G228&amp;H228&amp;I228&amp;J228&amp;IF('Basisgegevens+Uitleg'!$C$6="Ja",L228&amp;M228&amp;N228&amp;O228,"")&amp;IF('Basisgegevens+Uitleg'!$C$7="Ja",Q228&amp;R228&amp;S228&amp;T228,"")&amp;IF('Basisgegevens+Uitleg'!$C$8="Ja",V228&amp;W228&amp;X228&amp;Y228,"")&amp;IF('Basisgegevens+Uitleg'!$C$9="Ja",AA228&amp;AB228&amp;AC228&amp;AD228,"")),1))=TRUE,"","V ")&amp;IF(ISERROR(SEARCH("M",IF(IF('Basisgegevens+Uitleg'!$C$5="Ja",LEN(G228&amp;H228&amp;I228&amp;J228),0)+IF('Basisgegevens+Uitleg'!$C$6="Ja",LEN(L228&amp;M228&amp;N228&amp;O228),0)+IF('Basisgegevens+Uitleg'!$C$7="Ja",LEN(Q228&amp;R228&amp;S228&amp;T228),0)+IF('Basisgegevens+Uitleg'!$C$8="Ja",LEN(V228&amp;W228&amp;X228&amp;Y228),0)+IF('Basisgegevens+Uitleg'!$C$9="Ja",LEN(AA228&amp;AB228&amp;AC228&amp;AD228),0)&lt;(4+IF('Basisgegevens+Uitleg'!$C$6="Ja",4,0)+IF('Basisgegevens+Uitleg'!$C$7="Ja",4,0)+IF('Basisgegevens+Uitleg'!$C$8="Ja",4,0)+IF('Basisgegevens+Uitleg'!$C$9="Ja",4,0)),C228,"Niet")&amp;(G228&amp;H228&amp;I228&amp;J228&amp;IF('Basisgegevens+Uitleg'!$C$6="Ja",L228&amp;M228&amp;N228&amp;O228,"")&amp;IF('Basisgegevens+Uitleg'!$C$7="Ja",Q228&amp;R228&amp;S228&amp;T228,"")&amp;IF('Basisgegevens+Uitleg'!$C$8="Ja",V228&amp;W228&amp;X228&amp;Y228,"")&amp;IF('Basisgegevens+Uitleg'!$C$9="Ja",AA228&amp;AB228&amp;AC228&amp;AD228,"")),1))=TRUE,"","M ")&amp;IF(ISERROR(SEARCH("A",IF(IF('Basisgegevens+Uitleg'!$C$5="Ja",LEN(G228&amp;H228&amp;I228&amp;J228),0)+IF('Basisgegevens+Uitleg'!$C$6="Ja",LEN(L228&amp;M228&amp;N228&amp;O228),0)+IF('Basisgegevens+Uitleg'!$C$7="Ja",LEN(Q228&amp;R228&amp;S228&amp;T228),0)+IF('Basisgegevens+Uitleg'!$C$8="Ja",LEN(V228&amp;W228&amp;X228&amp;Y228),0)+IF('Basisgegevens+Uitleg'!$C$9="Ja",LEN(AA228&amp;AB228&amp;AC228&amp;AD228),0)&lt;(4+IF('Basisgegevens+Uitleg'!$C$6="Ja",4,0)+IF('Basisgegevens+Uitleg'!$C$7="Ja",4,0)+IF('Basisgegevens+Uitleg'!$C$8="Ja",4,0)+IF('Basisgegevens+Uitleg'!$C$9="Ja",4,0)),C228,"Niet")&amp;(G228&amp;H228&amp;I228&amp;J228&amp;IF('Basisgegevens+Uitleg'!$C$6="Ja",L228&amp;M228&amp;N228&amp;O228,"")&amp;IF('Basisgegevens+Uitleg'!$C$7="Ja",Q228&amp;R228&amp;S228&amp;T228,"")&amp;IF('Basisgegevens+Uitleg'!$C$8="Ja",V228&amp;W228&amp;X228&amp;Y228,"")&amp;IF('Basisgegevens+Uitleg'!$C$9="Ja",AA228&amp;AB228&amp;AC228&amp;AD228,"")),1))=TRUE,"","A")))</f>
        <v>--</v>
      </c>
      <c r="E228" s="110" t="str">
        <f t="shared" si="11"/>
        <v>--</v>
      </c>
      <c r="F228" s="138" t="str">
        <f>IF(ROW(E228)-5&lt;='Basisgegevens+Uitleg'!$C$2,F227+1,"--")</f>
        <v>--</v>
      </c>
      <c r="G228" s="86"/>
      <c r="H228" s="82"/>
      <c r="I228" s="82"/>
      <c r="J228" s="87"/>
      <c r="K228" s="9"/>
      <c r="L228" s="86"/>
      <c r="M228" s="82"/>
      <c r="N228" s="82"/>
      <c r="O228" s="87"/>
      <c r="P228" s="9"/>
      <c r="Q228" s="86"/>
      <c r="R228" s="82"/>
      <c r="S228" s="82"/>
      <c r="T228" s="87"/>
      <c r="U228" s="9"/>
      <c r="V228" s="86"/>
      <c r="W228" s="82"/>
      <c r="X228" s="82"/>
      <c r="Y228" s="87"/>
      <c r="Z228" s="9"/>
      <c r="AA228" s="86"/>
      <c r="AB228" s="82"/>
      <c r="AC228" s="82"/>
      <c r="AD228" s="87"/>
      <c r="AE228" s="9"/>
      <c r="AF228" s="108"/>
      <c r="AG228" s="18" t="str">
        <f>IF(ISERROR(VLOOKUP($F228,'Speciale dagen&amp;Activiteiten'!$A$3:$A$100,1,FALSE))=TRUE,"",VLOOKUP($F228,'Speciale dagen&amp;Activiteiten'!$A$3:$B$100,2,FALSE))</f>
        <v/>
      </c>
      <c r="AH228" s="14" t="str">
        <f>IF(ISERROR(VLOOKUP(CONCATENATE(DAY($F228),"-",MONTH($F228)),Verjaardagen!$C$2:$C$101,1,FALSE))=TRUE,"",VLOOKUP(CONCATENATE(DAY($F228),"-",MONTH($F228)),Verjaardagen!$C$2:$E$101,3,FALSE))</f>
        <v/>
      </c>
      <c r="AI228" s="15" t="str">
        <f>IF(ISERROR(VLOOKUP(F228,'School(vakanties)&amp;Activiteiten'!A$4:A$102,1,FALSE)=TRUE),IF(ISERROR(VLOOKUP(F228,'School(vakanties)&amp;Activiteiten'!B$4:B$102,1,FALSE)=TRUE),IF(AJ228&gt;0,AI227,""),VLOOKUP(F228,'School(vakanties)&amp;Activiteiten'!B$4:C$102,2,FALSE)),VLOOKUP(F228,'School(vakanties)&amp;Activiteiten'!A$4:C$102,3,FALSE))</f>
        <v/>
      </c>
      <c r="AJ228" s="16">
        <f>IF(ISERROR(VLOOKUP(F228,'School(vakanties)&amp;Activiteiten'!A$4:A$102,1,FALSE)=TRUE),IF(AND(AJ227&gt;0,AJ227&lt;999),AJ227-1,0),VLOOKUP(F228,'School(vakanties)&amp;Activiteiten'!A$4:D$102,4,FALSE))</f>
        <v>0</v>
      </c>
    </row>
    <row r="229" spans="1:36" x14ac:dyDescent="0.25">
      <c r="A229" s="180" t="str">
        <f t="shared" si="9"/>
        <v>--</v>
      </c>
      <c r="B229" s="110" t="str">
        <f t="shared" si="10"/>
        <v>--</v>
      </c>
      <c r="C229" s="179" t="str">
        <f>IF(F229="--","--",IF(ISEVEN(B229)=TRUE,SUBSTITUTE(LEFT(VLOOKUP(E229,'Basisgegevens+Uitleg'!$B$19:$D$25,3,),1),0,"--"),SUBSTITUTE(LEFT(VLOOKUP(E229,'Basisgegevens+Uitleg'!$B$19:$C$25,2,),1),0,"--")))</f>
        <v>--</v>
      </c>
      <c r="D229" s="179" t="str">
        <f>IF(F229="--","--",TRIM(IF(ISERROR(SEARCH("V",IF(IF('Basisgegevens+Uitleg'!$C$5="Ja",LEN(G229&amp;H229&amp;I229&amp;J229),0)+IF('Basisgegevens+Uitleg'!$C$6="Ja",LEN(L229&amp;M229&amp;N229&amp;O229),0)+IF('Basisgegevens+Uitleg'!$C$7="Ja",LEN(Q229&amp;R229&amp;S229&amp;T229),0)+IF('Basisgegevens+Uitleg'!$C$8="Ja",LEN(V229&amp;W229&amp;X229&amp;Y229),0)+IF('Basisgegevens+Uitleg'!$C$9="Ja",LEN(AA229&amp;AB229&amp;AC229&amp;AD229),0)&lt;(4+IF('Basisgegevens+Uitleg'!$C$6="Ja",4,0)+IF('Basisgegevens+Uitleg'!$C$7="Ja",4,0)+IF('Basisgegevens+Uitleg'!$C$8="Ja",4,0)+IF('Basisgegevens+Uitleg'!$C$9="Ja",4,0)),C229,"Niet")&amp;(G229&amp;H229&amp;I229&amp;J229&amp;IF('Basisgegevens+Uitleg'!$C$6="Ja",L229&amp;M229&amp;N229&amp;O229,"")&amp;IF('Basisgegevens+Uitleg'!$C$7="Ja",Q229&amp;R229&amp;S229&amp;T229,"")&amp;IF('Basisgegevens+Uitleg'!$C$8="Ja",V229&amp;W229&amp;X229&amp;Y229,"")&amp;IF('Basisgegevens+Uitleg'!$C$9="Ja",AA229&amp;AB229&amp;AC229&amp;AD229,"")),1))=TRUE,"","V ")&amp;IF(ISERROR(SEARCH("M",IF(IF('Basisgegevens+Uitleg'!$C$5="Ja",LEN(G229&amp;H229&amp;I229&amp;J229),0)+IF('Basisgegevens+Uitleg'!$C$6="Ja",LEN(L229&amp;M229&amp;N229&amp;O229),0)+IF('Basisgegevens+Uitleg'!$C$7="Ja",LEN(Q229&amp;R229&amp;S229&amp;T229),0)+IF('Basisgegevens+Uitleg'!$C$8="Ja",LEN(V229&amp;W229&amp;X229&amp;Y229),0)+IF('Basisgegevens+Uitleg'!$C$9="Ja",LEN(AA229&amp;AB229&amp;AC229&amp;AD229),0)&lt;(4+IF('Basisgegevens+Uitleg'!$C$6="Ja",4,0)+IF('Basisgegevens+Uitleg'!$C$7="Ja",4,0)+IF('Basisgegevens+Uitleg'!$C$8="Ja",4,0)+IF('Basisgegevens+Uitleg'!$C$9="Ja",4,0)),C229,"Niet")&amp;(G229&amp;H229&amp;I229&amp;J229&amp;IF('Basisgegevens+Uitleg'!$C$6="Ja",L229&amp;M229&amp;N229&amp;O229,"")&amp;IF('Basisgegevens+Uitleg'!$C$7="Ja",Q229&amp;R229&amp;S229&amp;T229,"")&amp;IF('Basisgegevens+Uitleg'!$C$8="Ja",V229&amp;W229&amp;X229&amp;Y229,"")&amp;IF('Basisgegevens+Uitleg'!$C$9="Ja",AA229&amp;AB229&amp;AC229&amp;AD229,"")),1))=TRUE,"","M ")&amp;IF(ISERROR(SEARCH("A",IF(IF('Basisgegevens+Uitleg'!$C$5="Ja",LEN(G229&amp;H229&amp;I229&amp;J229),0)+IF('Basisgegevens+Uitleg'!$C$6="Ja",LEN(L229&amp;M229&amp;N229&amp;O229),0)+IF('Basisgegevens+Uitleg'!$C$7="Ja",LEN(Q229&amp;R229&amp;S229&amp;T229),0)+IF('Basisgegevens+Uitleg'!$C$8="Ja",LEN(V229&amp;W229&amp;X229&amp;Y229),0)+IF('Basisgegevens+Uitleg'!$C$9="Ja",LEN(AA229&amp;AB229&amp;AC229&amp;AD229),0)&lt;(4+IF('Basisgegevens+Uitleg'!$C$6="Ja",4,0)+IF('Basisgegevens+Uitleg'!$C$7="Ja",4,0)+IF('Basisgegevens+Uitleg'!$C$8="Ja",4,0)+IF('Basisgegevens+Uitleg'!$C$9="Ja",4,0)),C229,"Niet")&amp;(G229&amp;H229&amp;I229&amp;J229&amp;IF('Basisgegevens+Uitleg'!$C$6="Ja",L229&amp;M229&amp;N229&amp;O229,"")&amp;IF('Basisgegevens+Uitleg'!$C$7="Ja",Q229&amp;R229&amp;S229&amp;T229,"")&amp;IF('Basisgegevens+Uitleg'!$C$8="Ja",V229&amp;W229&amp;X229&amp;Y229,"")&amp;IF('Basisgegevens+Uitleg'!$C$9="Ja",AA229&amp;AB229&amp;AC229&amp;AD229,"")),1))=TRUE,"","A")))</f>
        <v>--</v>
      </c>
      <c r="E229" s="110" t="str">
        <f t="shared" si="11"/>
        <v>--</v>
      </c>
      <c r="F229" s="138" t="str">
        <f>IF(ROW(E229)-5&lt;='Basisgegevens+Uitleg'!$C$2,F228+1,"--")</f>
        <v>--</v>
      </c>
      <c r="G229" s="86"/>
      <c r="H229" s="82"/>
      <c r="I229" s="82"/>
      <c r="J229" s="87"/>
      <c r="K229" s="9"/>
      <c r="L229" s="86"/>
      <c r="M229" s="82"/>
      <c r="N229" s="82"/>
      <c r="O229" s="87"/>
      <c r="P229" s="9"/>
      <c r="Q229" s="86"/>
      <c r="R229" s="82"/>
      <c r="S229" s="82"/>
      <c r="T229" s="87"/>
      <c r="U229" s="9"/>
      <c r="V229" s="86"/>
      <c r="W229" s="82"/>
      <c r="X229" s="82"/>
      <c r="Y229" s="87"/>
      <c r="Z229" s="9"/>
      <c r="AA229" s="86"/>
      <c r="AB229" s="82"/>
      <c r="AC229" s="82"/>
      <c r="AD229" s="87"/>
      <c r="AE229" s="9"/>
      <c r="AF229" s="108"/>
      <c r="AG229" s="18" t="str">
        <f>IF(ISERROR(VLOOKUP($F229,'Speciale dagen&amp;Activiteiten'!$A$3:$A$100,1,FALSE))=TRUE,"",VLOOKUP($F229,'Speciale dagen&amp;Activiteiten'!$A$3:$B$100,2,FALSE))</f>
        <v/>
      </c>
      <c r="AH229" s="14" t="str">
        <f>IF(ISERROR(VLOOKUP(CONCATENATE(DAY($F229),"-",MONTH($F229)),Verjaardagen!$C$2:$C$101,1,FALSE))=TRUE,"",VLOOKUP(CONCATENATE(DAY($F229),"-",MONTH($F229)),Verjaardagen!$C$2:$E$101,3,FALSE))</f>
        <v/>
      </c>
      <c r="AI229" s="15" t="str">
        <f>IF(ISERROR(VLOOKUP(F229,'School(vakanties)&amp;Activiteiten'!A$4:A$102,1,FALSE)=TRUE),IF(ISERROR(VLOOKUP(F229,'School(vakanties)&amp;Activiteiten'!B$4:B$102,1,FALSE)=TRUE),IF(AJ229&gt;0,AI228,""),VLOOKUP(F229,'School(vakanties)&amp;Activiteiten'!B$4:C$102,2,FALSE)),VLOOKUP(F229,'School(vakanties)&amp;Activiteiten'!A$4:C$102,3,FALSE))</f>
        <v/>
      </c>
      <c r="AJ229" s="16">
        <f>IF(ISERROR(VLOOKUP(F229,'School(vakanties)&amp;Activiteiten'!A$4:A$102,1,FALSE)=TRUE),IF(AND(AJ228&gt;0,AJ228&lt;999),AJ228-1,0),VLOOKUP(F229,'School(vakanties)&amp;Activiteiten'!A$4:D$102,4,FALSE))</f>
        <v>0</v>
      </c>
    </row>
    <row r="230" spans="1:36" x14ac:dyDescent="0.25">
      <c r="A230" s="180" t="str">
        <f t="shared" si="9"/>
        <v>--</v>
      </c>
      <c r="B230" s="110" t="str">
        <f t="shared" si="10"/>
        <v>--</v>
      </c>
      <c r="C230" s="179" t="str">
        <f>IF(F230="--","--",IF(ISEVEN(B230)=TRUE,SUBSTITUTE(LEFT(VLOOKUP(E230,'Basisgegevens+Uitleg'!$B$19:$D$25,3,),1),0,"--"),SUBSTITUTE(LEFT(VLOOKUP(E230,'Basisgegevens+Uitleg'!$B$19:$C$25,2,),1),0,"--")))</f>
        <v>--</v>
      </c>
      <c r="D230" s="179" t="str">
        <f>IF(F230="--","--",TRIM(IF(ISERROR(SEARCH("V",IF(IF('Basisgegevens+Uitleg'!$C$5="Ja",LEN(G230&amp;H230&amp;I230&amp;J230),0)+IF('Basisgegevens+Uitleg'!$C$6="Ja",LEN(L230&amp;M230&amp;N230&amp;O230),0)+IF('Basisgegevens+Uitleg'!$C$7="Ja",LEN(Q230&amp;R230&amp;S230&amp;T230),0)+IF('Basisgegevens+Uitleg'!$C$8="Ja",LEN(V230&amp;W230&amp;X230&amp;Y230),0)+IF('Basisgegevens+Uitleg'!$C$9="Ja",LEN(AA230&amp;AB230&amp;AC230&amp;AD230),0)&lt;(4+IF('Basisgegevens+Uitleg'!$C$6="Ja",4,0)+IF('Basisgegevens+Uitleg'!$C$7="Ja",4,0)+IF('Basisgegevens+Uitleg'!$C$8="Ja",4,0)+IF('Basisgegevens+Uitleg'!$C$9="Ja",4,0)),C230,"Niet")&amp;(G230&amp;H230&amp;I230&amp;J230&amp;IF('Basisgegevens+Uitleg'!$C$6="Ja",L230&amp;M230&amp;N230&amp;O230,"")&amp;IF('Basisgegevens+Uitleg'!$C$7="Ja",Q230&amp;R230&amp;S230&amp;T230,"")&amp;IF('Basisgegevens+Uitleg'!$C$8="Ja",V230&amp;W230&amp;X230&amp;Y230,"")&amp;IF('Basisgegevens+Uitleg'!$C$9="Ja",AA230&amp;AB230&amp;AC230&amp;AD230,"")),1))=TRUE,"","V ")&amp;IF(ISERROR(SEARCH("M",IF(IF('Basisgegevens+Uitleg'!$C$5="Ja",LEN(G230&amp;H230&amp;I230&amp;J230),0)+IF('Basisgegevens+Uitleg'!$C$6="Ja",LEN(L230&amp;M230&amp;N230&amp;O230),0)+IF('Basisgegevens+Uitleg'!$C$7="Ja",LEN(Q230&amp;R230&amp;S230&amp;T230),0)+IF('Basisgegevens+Uitleg'!$C$8="Ja",LEN(V230&amp;W230&amp;X230&amp;Y230),0)+IF('Basisgegevens+Uitleg'!$C$9="Ja",LEN(AA230&amp;AB230&amp;AC230&amp;AD230),0)&lt;(4+IF('Basisgegevens+Uitleg'!$C$6="Ja",4,0)+IF('Basisgegevens+Uitleg'!$C$7="Ja",4,0)+IF('Basisgegevens+Uitleg'!$C$8="Ja",4,0)+IF('Basisgegevens+Uitleg'!$C$9="Ja",4,0)),C230,"Niet")&amp;(G230&amp;H230&amp;I230&amp;J230&amp;IF('Basisgegevens+Uitleg'!$C$6="Ja",L230&amp;M230&amp;N230&amp;O230,"")&amp;IF('Basisgegevens+Uitleg'!$C$7="Ja",Q230&amp;R230&amp;S230&amp;T230,"")&amp;IF('Basisgegevens+Uitleg'!$C$8="Ja",V230&amp;W230&amp;X230&amp;Y230,"")&amp;IF('Basisgegevens+Uitleg'!$C$9="Ja",AA230&amp;AB230&amp;AC230&amp;AD230,"")),1))=TRUE,"","M ")&amp;IF(ISERROR(SEARCH("A",IF(IF('Basisgegevens+Uitleg'!$C$5="Ja",LEN(G230&amp;H230&amp;I230&amp;J230),0)+IF('Basisgegevens+Uitleg'!$C$6="Ja",LEN(L230&amp;M230&amp;N230&amp;O230),0)+IF('Basisgegevens+Uitleg'!$C$7="Ja",LEN(Q230&amp;R230&amp;S230&amp;T230),0)+IF('Basisgegevens+Uitleg'!$C$8="Ja",LEN(V230&amp;W230&amp;X230&amp;Y230),0)+IF('Basisgegevens+Uitleg'!$C$9="Ja",LEN(AA230&amp;AB230&amp;AC230&amp;AD230),0)&lt;(4+IF('Basisgegevens+Uitleg'!$C$6="Ja",4,0)+IF('Basisgegevens+Uitleg'!$C$7="Ja",4,0)+IF('Basisgegevens+Uitleg'!$C$8="Ja",4,0)+IF('Basisgegevens+Uitleg'!$C$9="Ja",4,0)),C230,"Niet")&amp;(G230&amp;H230&amp;I230&amp;J230&amp;IF('Basisgegevens+Uitleg'!$C$6="Ja",L230&amp;M230&amp;N230&amp;O230,"")&amp;IF('Basisgegevens+Uitleg'!$C$7="Ja",Q230&amp;R230&amp;S230&amp;T230,"")&amp;IF('Basisgegevens+Uitleg'!$C$8="Ja",V230&amp;W230&amp;X230&amp;Y230,"")&amp;IF('Basisgegevens+Uitleg'!$C$9="Ja",AA230&amp;AB230&amp;AC230&amp;AD230,"")),1))=TRUE,"","A")))</f>
        <v>--</v>
      </c>
      <c r="E230" s="110" t="str">
        <f t="shared" si="11"/>
        <v>--</v>
      </c>
      <c r="F230" s="138" t="str">
        <f>IF(ROW(E230)-5&lt;='Basisgegevens+Uitleg'!$C$2,F229+1,"--")</f>
        <v>--</v>
      </c>
      <c r="G230" s="86"/>
      <c r="H230" s="82"/>
      <c r="I230" s="82"/>
      <c r="J230" s="87"/>
      <c r="K230" s="9"/>
      <c r="L230" s="86"/>
      <c r="M230" s="82"/>
      <c r="N230" s="82"/>
      <c r="O230" s="87"/>
      <c r="P230" s="9"/>
      <c r="Q230" s="86"/>
      <c r="R230" s="82"/>
      <c r="S230" s="82"/>
      <c r="T230" s="87"/>
      <c r="U230" s="9"/>
      <c r="V230" s="86"/>
      <c r="W230" s="82"/>
      <c r="X230" s="82"/>
      <c r="Y230" s="87"/>
      <c r="Z230" s="9"/>
      <c r="AA230" s="86"/>
      <c r="AB230" s="82"/>
      <c r="AC230" s="82"/>
      <c r="AD230" s="87"/>
      <c r="AE230" s="9"/>
      <c r="AF230" s="108"/>
      <c r="AG230" s="18" t="str">
        <f>IF(ISERROR(VLOOKUP($F230,'Speciale dagen&amp;Activiteiten'!$A$3:$A$100,1,FALSE))=TRUE,"",VLOOKUP($F230,'Speciale dagen&amp;Activiteiten'!$A$3:$B$100,2,FALSE))</f>
        <v/>
      </c>
      <c r="AH230" s="14" t="str">
        <f>IF(ISERROR(VLOOKUP(CONCATENATE(DAY($F230),"-",MONTH($F230)),Verjaardagen!$C$2:$C$101,1,FALSE))=TRUE,"",VLOOKUP(CONCATENATE(DAY($F230),"-",MONTH($F230)),Verjaardagen!$C$2:$E$101,3,FALSE))</f>
        <v/>
      </c>
      <c r="AI230" s="15" t="str">
        <f>IF(ISERROR(VLOOKUP(F230,'School(vakanties)&amp;Activiteiten'!A$4:A$102,1,FALSE)=TRUE),IF(ISERROR(VLOOKUP(F230,'School(vakanties)&amp;Activiteiten'!B$4:B$102,1,FALSE)=TRUE),IF(AJ230&gt;0,AI229,""),VLOOKUP(F230,'School(vakanties)&amp;Activiteiten'!B$4:C$102,2,FALSE)),VLOOKUP(F230,'School(vakanties)&amp;Activiteiten'!A$4:C$102,3,FALSE))</f>
        <v/>
      </c>
      <c r="AJ230" s="16">
        <f>IF(ISERROR(VLOOKUP(F230,'School(vakanties)&amp;Activiteiten'!A$4:A$102,1,FALSE)=TRUE),IF(AND(AJ229&gt;0,AJ229&lt;999),AJ229-1,0),VLOOKUP(F230,'School(vakanties)&amp;Activiteiten'!A$4:D$102,4,FALSE))</f>
        <v>0</v>
      </c>
    </row>
    <row r="231" spans="1:36" x14ac:dyDescent="0.25">
      <c r="A231" s="180" t="str">
        <f t="shared" si="9"/>
        <v>--</v>
      </c>
      <c r="B231" s="110" t="str">
        <f t="shared" si="10"/>
        <v>--</v>
      </c>
      <c r="C231" s="179" t="str">
        <f>IF(F231="--","--",IF(ISEVEN(B231)=TRUE,SUBSTITUTE(LEFT(VLOOKUP(E231,'Basisgegevens+Uitleg'!$B$19:$D$25,3,),1),0,"--"),SUBSTITUTE(LEFT(VLOOKUP(E231,'Basisgegevens+Uitleg'!$B$19:$C$25,2,),1),0,"--")))</f>
        <v>--</v>
      </c>
      <c r="D231" s="179" t="str">
        <f>IF(F231="--","--",TRIM(IF(ISERROR(SEARCH("V",IF(IF('Basisgegevens+Uitleg'!$C$5="Ja",LEN(G231&amp;H231&amp;I231&amp;J231),0)+IF('Basisgegevens+Uitleg'!$C$6="Ja",LEN(L231&amp;M231&amp;N231&amp;O231),0)+IF('Basisgegevens+Uitleg'!$C$7="Ja",LEN(Q231&amp;R231&amp;S231&amp;T231),0)+IF('Basisgegevens+Uitleg'!$C$8="Ja",LEN(V231&amp;W231&amp;X231&amp;Y231),0)+IF('Basisgegevens+Uitleg'!$C$9="Ja",LEN(AA231&amp;AB231&amp;AC231&amp;AD231),0)&lt;(4+IF('Basisgegevens+Uitleg'!$C$6="Ja",4,0)+IF('Basisgegevens+Uitleg'!$C$7="Ja",4,0)+IF('Basisgegevens+Uitleg'!$C$8="Ja",4,0)+IF('Basisgegevens+Uitleg'!$C$9="Ja",4,0)),C231,"Niet")&amp;(G231&amp;H231&amp;I231&amp;J231&amp;IF('Basisgegevens+Uitleg'!$C$6="Ja",L231&amp;M231&amp;N231&amp;O231,"")&amp;IF('Basisgegevens+Uitleg'!$C$7="Ja",Q231&amp;R231&amp;S231&amp;T231,"")&amp;IF('Basisgegevens+Uitleg'!$C$8="Ja",V231&amp;W231&amp;X231&amp;Y231,"")&amp;IF('Basisgegevens+Uitleg'!$C$9="Ja",AA231&amp;AB231&amp;AC231&amp;AD231,"")),1))=TRUE,"","V ")&amp;IF(ISERROR(SEARCH("M",IF(IF('Basisgegevens+Uitleg'!$C$5="Ja",LEN(G231&amp;H231&amp;I231&amp;J231),0)+IF('Basisgegevens+Uitleg'!$C$6="Ja",LEN(L231&amp;M231&amp;N231&amp;O231),0)+IF('Basisgegevens+Uitleg'!$C$7="Ja",LEN(Q231&amp;R231&amp;S231&amp;T231),0)+IF('Basisgegevens+Uitleg'!$C$8="Ja",LEN(V231&amp;W231&amp;X231&amp;Y231),0)+IF('Basisgegevens+Uitleg'!$C$9="Ja",LEN(AA231&amp;AB231&amp;AC231&amp;AD231),0)&lt;(4+IF('Basisgegevens+Uitleg'!$C$6="Ja",4,0)+IF('Basisgegevens+Uitleg'!$C$7="Ja",4,0)+IF('Basisgegevens+Uitleg'!$C$8="Ja",4,0)+IF('Basisgegevens+Uitleg'!$C$9="Ja",4,0)),C231,"Niet")&amp;(G231&amp;H231&amp;I231&amp;J231&amp;IF('Basisgegevens+Uitleg'!$C$6="Ja",L231&amp;M231&amp;N231&amp;O231,"")&amp;IF('Basisgegevens+Uitleg'!$C$7="Ja",Q231&amp;R231&amp;S231&amp;T231,"")&amp;IF('Basisgegevens+Uitleg'!$C$8="Ja",V231&amp;W231&amp;X231&amp;Y231,"")&amp;IF('Basisgegevens+Uitleg'!$C$9="Ja",AA231&amp;AB231&amp;AC231&amp;AD231,"")),1))=TRUE,"","M ")&amp;IF(ISERROR(SEARCH("A",IF(IF('Basisgegevens+Uitleg'!$C$5="Ja",LEN(G231&amp;H231&amp;I231&amp;J231),0)+IF('Basisgegevens+Uitleg'!$C$6="Ja",LEN(L231&amp;M231&amp;N231&amp;O231),0)+IF('Basisgegevens+Uitleg'!$C$7="Ja",LEN(Q231&amp;R231&amp;S231&amp;T231),0)+IF('Basisgegevens+Uitleg'!$C$8="Ja",LEN(V231&amp;W231&amp;X231&amp;Y231),0)+IF('Basisgegevens+Uitleg'!$C$9="Ja",LEN(AA231&amp;AB231&amp;AC231&amp;AD231),0)&lt;(4+IF('Basisgegevens+Uitleg'!$C$6="Ja",4,0)+IF('Basisgegevens+Uitleg'!$C$7="Ja",4,0)+IF('Basisgegevens+Uitleg'!$C$8="Ja",4,0)+IF('Basisgegevens+Uitleg'!$C$9="Ja",4,0)),C231,"Niet")&amp;(G231&amp;H231&amp;I231&amp;J231&amp;IF('Basisgegevens+Uitleg'!$C$6="Ja",L231&amp;M231&amp;N231&amp;O231,"")&amp;IF('Basisgegevens+Uitleg'!$C$7="Ja",Q231&amp;R231&amp;S231&amp;T231,"")&amp;IF('Basisgegevens+Uitleg'!$C$8="Ja",V231&amp;W231&amp;X231&amp;Y231,"")&amp;IF('Basisgegevens+Uitleg'!$C$9="Ja",AA231&amp;AB231&amp;AC231&amp;AD231,"")),1))=TRUE,"","A")))</f>
        <v>--</v>
      </c>
      <c r="E231" s="110" t="str">
        <f t="shared" si="11"/>
        <v>--</v>
      </c>
      <c r="F231" s="138" t="str">
        <f>IF(ROW(E231)-5&lt;='Basisgegevens+Uitleg'!$C$2,F230+1,"--")</f>
        <v>--</v>
      </c>
      <c r="G231" s="86"/>
      <c r="H231" s="82"/>
      <c r="I231" s="82"/>
      <c r="J231" s="87"/>
      <c r="K231" s="9"/>
      <c r="L231" s="86"/>
      <c r="M231" s="82"/>
      <c r="N231" s="82"/>
      <c r="O231" s="87"/>
      <c r="P231" s="9"/>
      <c r="Q231" s="86"/>
      <c r="R231" s="82"/>
      <c r="S231" s="82"/>
      <c r="T231" s="87"/>
      <c r="U231" s="9"/>
      <c r="V231" s="86"/>
      <c r="W231" s="82"/>
      <c r="X231" s="82"/>
      <c r="Y231" s="87"/>
      <c r="Z231" s="9"/>
      <c r="AA231" s="86"/>
      <c r="AB231" s="82"/>
      <c r="AC231" s="82"/>
      <c r="AD231" s="87"/>
      <c r="AE231" s="9"/>
      <c r="AF231" s="108"/>
      <c r="AG231" s="18" t="str">
        <f>IF(ISERROR(VLOOKUP($F231,'Speciale dagen&amp;Activiteiten'!$A$3:$A$100,1,FALSE))=TRUE,"",VLOOKUP($F231,'Speciale dagen&amp;Activiteiten'!$A$3:$B$100,2,FALSE))</f>
        <v/>
      </c>
      <c r="AH231" s="14" t="str">
        <f>IF(ISERROR(VLOOKUP(CONCATENATE(DAY($F231),"-",MONTH($F231)),Verjaardagen!$C$2:$C$101,1,FALSE))=TRUE,"",VLOOKUP(CONCATENATE(DAY($F231),"-",MONTH($F231)),Verjaardagen!$C$2:$E$101,3,FALSE))</f>
        <v/>
      </c>
      <c r="AI231" s="15" t="str">
        <f>IF(ISERROR(VLOOKUP(F231,'School(vakanties)&amp;Activiteiten'!A$4:A$102,1,FALSE)=TRUE),IF(ISERROR(VLOOKUP(F231,'School(vakanties)&amp;Activiteiten'!B$4:B$102,1,FALSE)=TRUE),IF(AJ231&gt;0,AI230,""),VLOOKUP(F231,'School(vakanties)&amp;Activiteiten'!B$4:C$102,2,FALSE)),VLOOKUP(F231,'School(vakanties)&amp;Activiteiten'!A$4:C$102,3,FALSE))</f>
        <v/>
      </c>
      <c r="AJ231" s="16">
        <f>IF(ISERROR(VLOOKUP(F231,'School(vakanties)&amp;Activiteiten'!A$4:A$102,1,FALSE)=TRUE),IF(AND(AJ230&gt;0,AJ230&lt;999),AJ230-1,0),VLOOKUP(F231,'School(vakanties)&amp;Activiteiten'!A$4:D$102,4,FALSE))</f>
        <v>0</v>
      </c>
    </row>
    <row r="232" spans="1:36" x14ac:dyDescent="0.25">
      <c r="A232" s="180" t="str">
        <f t="shared" si="9"/>
        <v>--</v>
      </c>
      <c r="B232" s="110" t="str">
        <f t="shared" si="10"/>
        <v>--</v>
      </c>
      <c r="C232" s="179" t="str">
        <f>IF(F232="--","--",IF(ISEVEN(B232)=TRUE,SUBSTITUTE(LEFT(VLOOKUP(E232,'Basisgegevens+Uitleg'!$B$19:$D$25,3,),1),0,"--"),SUBSTITUTE(LEFT(VLOOKUP(E232,'Basisgegevens+Uitleg'!$B$19:$C$25,2,),1),0,"--")))</f>
        <v>--</v>
      </c>
      <c r="D232" s="179" t="str">
        <f>IF(F232="--","--",TRIM(IF(ISERROR(SEARCH("V",IF(IF('Basisgegevens+Uitleg'!$C$5="Ja",LEN(G232&amp;H232&amp;I232&amp;J232),0)+IF('Basisgegevens+Uitleg'!$C$6="Ja",LEN(L232&amp;M232&amp;N232&amp;O232),0)+IF('Basisgegevens+Uitleg'!$C$7="Ja",LEN(Q232&amp;R232&amp;S232&amp;T232),0)+IF('Basisgegevens+Uitleg'!$C$8="Ja",LEN(V232&amp;W232&amp;X232&amp;Y232),0)+IF('Basisgegevens+Uitleg'!$C$9="Ja",LEN(AA232&amp;AB232&amp;AC232&amp;AD232),0)&lt;(4+IF('Basisgegevens+Uitleg'!$C$6="Ja",4,0)+IF('Basisgegevens+Uitleg'!$C$7="Ja",4,0)+IF('Basisgegevens+Uitleg'!$C$8="Ja",4,0)+IF('Basisgegevens+Uitleg'!$C$9="Ja",4,0)),C232,"Niet")&amp;(G232&amp;H232&amp;I232&amp;J232&amp;IF('Basisgegevens+Uitleg'!$C$6="Ja",L232&amp;M232&amp;N232&amp;O232,"")&amp;IF('Basisgegevens+Uitleg'!$C$7="Ja",Q232&amp;R232&amp;S232&amp;T232,"")&amp;IF('Basisgegevens+Uitleg'!$C$8="Ja",V232&amp;W232&amp;X232&amp;Y232,"")&amp;IF('Basisgegevens+Uitleg'!$C$9="Ja",AA232&amp;AB232&amp;AC232&amp;AD232,"")),1))=TRUE,"","V ")&amp;IF(ISERROR(SEARCH("M",IF(IF('Basisgegevens+Uitleg'!$C$5="Ja",LEN(G232&amp;H232&amp;I232&amp;J232),0)+IF('Basisgegevens+Uitleg'!$C$6="Ja",LEN(L232&amp;M232&amp;N232&amp;O232),0)+IF('Basisgegevens+Uitleg'!$C$7="Ja",LEN(Q232&amp;R232&amp;S232&amp;T232),0)+IF('Basisgegevens+Uitleg'!$C$8="Ja",LEN(V232&amp;W232&amp;X232&amp;Y232),0)+IF('Basisgegevens+Uitleg'!$C$9="Ja",LEN(AA232&amp;AB232&amp;AC232&amp;AD232),0)&lt;(4+IF('Basisgegevens+Uitleg'!$C$6="Ja",4,0)+IF('Basisgegevens+Uitleg'!$C$7="Ja",4,0)+IF('Basisgegevens+Uitleg'!$C$8="Ja",4,0)+IF('Basisgegevens+Uitleg'!$C$9="Ja",4,0)),C232,"Niet")&amp;(G232&amp;H232&amp;I232&amp;J232&amp;IF('Basisgegevens+Uitleg'!$C$6="Ja",L232&amp;M232&amp;N232&amp;O232,"")&amp;IF('Basisgegevens+Uitleg'!$C$7="Ja",Q232&amp;R232&amp;S232&amp;T232,"")&amp;IF('Basisgegevens+Uitleg'!$C$8="Ja",V232&amp;W232&amp;X232&amp;Y232,"")&amp;IF('Basisgegevens+Uitleg'!$C$9="Ja",AA232&amp;AB232&amp;AC232&amp;AD232,"")),1))=TRUE,"","M ")&amp;IF(ISERROR(SEARCH("A",IF(IF('Basisgegevens+Uitleg'!$C$5="Ja",LEN(G232&amp;H232&amp;I232&amp;J232),0)+IF('Basisgegevens+Uitleg'!$C$6="Ja",LEN(L232&amp;M232&amp;N232&amp;O232),0)+IF('Basisgegevens+Uitleg'!$C$7="Ja",LEN(Q232&amp;R232&amp;S232&amp;T232),0)+IF('Basisgegevens+Uitleg'!$C$8="Ja",LEN(V232&amp;W232&amp;X232&amp;Y232),0)+IF('Basisgegevens+Uitleg'!$C$9="Ja",LEN(AA232&amp;AB232&amp;AC232&amp;AD232),0)&lt;(4+IF('Basisgegevens+Uitleg'!$C$6="Ja",4,0)+IF('Basisgegevens+Uitleg'!$C$7="Ja",4,0)+IF('Basisgegevens+Uitleg'!$C$8="Ja",4,0)+IF('Basisgegevens+Uitleg'!$C$9="Ja",4,0)),C232,"Niet")&amp;(G232&amp;H232&amp;I232&amp;J232&amp;IF('Basisgegevens+Uitleg'!$C$6="Ja",L232&amp;M232&amp;N232&amp;O232,"")&amp;IF('Basisgegevens+Uitleg'!$C$7="Ja",Q232&amp;R232&amp;S232&amp;T232,"")&amp;IF('Basisgegevens+Uitleg'!$C$8="Ja",V232&amp;W232&amp;X232&amp;Y232,"")&amp;IF('Basisgegevens+Uitleg'!$C$9="Ja",AA232&amp;AB232&amp;AC232&amp;AD232,"")),1))=TRUE,"","A")))</f>
        <v>--</v>
      </c>
      <c r="E232" s="110" t="str">
        <f t="shared" si="11"/>
        <v>--</v>
      </c>
      <c r="F232" s="138" t="str">
        <f>IF(ROW(E232)-5&lt;='Basisgegevens+Uitleg'!$C$2,F231+1,"--")</f>
        <v>--</v>
      </c>
      <c r="G232" s="86"/>
      <c r="H232" s="82"/>
      <c r="I232" s="82"/>
      <c r="J232" s="87"/>
      <c r="K232" s="9"/>
      <c r="L232" s="86"/>
      <c r="M232" s="82"/>
      <c r="N232" s="82"/>
      <c r="O232" s="87"/>
      <c r="P232" s="9"/>
      <c r="Q232" s="86"/>
      <c r="R232" s="82"/>
      <c r="S232" s="82"/>
      <c r="T232" s="87"/>
      <c r="U232" s="9"/>
      <c r="V232" s="86"/>
      <c r="W232" s="82"/>
      <c r="X232" s="82"/>
      <c r="Y232" s="87"/>
      <c r="Z232" s="9"/>
      <c r="AA232" s="86"/>
      <c r="AB232" s="82"/>
      <c r="AC232" s="82"/>
      <c r="AD232" s="87"/>
      <c r="AE232" s="9"/>
      <c r="AF232" s="108"/>
      <c r="AG232" s="18" t="str">
        <f>IF(ISERROR(VLOOKUP($F232,'Speciale dagen&amp;Activiteiten'!$A$3:$A$100,1,FALSE))=TRUE,"",VLOOKUP($F232,'Speciale dagen&amp;Activiteiten'!$A$3:$B$100,2,FALSE))</f>
        <v/>
      </c>
      <c r="AH232" s="14" t="str">
        <f>IF(ISERROR(VLOOKUP(CONCATENATE(DAY($F232),"-",MONTH($F232)),Verjaardagen!$C$2:$C$101,1,FALSE))=TRUE,"",VLOOKUP(CONCATENATE(DAY($F232),"-",MONTH($F232)),Verjaardagen!$C$2:$E$101,3,FALSE))</f>
        <v/>
      </c>
      <c r="AI232" s="15" t="str">
        <f>IF(ISERROR(VLOOKUP(F232,'School(vakanties)&amp;Activiteiten'!A$4:A$102,1,FALSE)=TRUE),IF(ISERROR(VLOOKUP(F232,'School(vakanties)&amp;Activiteiten'!B$4:B$102,1,FALSE)=TRUE),IF(AJ232&gt;0,AI231,""),VLOOKUP(F232,'School(vakanties)&amp;Activiteiten'!B$4:C$102,2,FALSE)),VLOOKUP(F232,'School(vakanties)&amp;Activiteiten'!A$4:C$102,3,FALSE))</f>
        <v/>
      </c>
      <c r="AJ232" s="16">
        <f>IF(ISERROR(VLOOKUP(F232,'School(vakanties)&amp;Activiteiten'!A$4:A$102,1,FALSE)=TRUE),IF(AND(AJ231&gt;0,AJ231&lt;999),AJ231-1,0),VLOOKUP(F232,'School(vakanties)&amp;Activiteiten'!A$4:D$102,4,FALSE))</f>
        <v>0</v>
      </c>
    </row>
    <row r="233" spans="1:36" x14ac:dyDescent="0.25">
      <c r="A233" s="180" t="str">
        <f t="shared" si="9"/>
        <v>--</v>
      </c>
      <c r="B233" s="110" t="str">
        <f t="shared" si="10"/>
        <v>--</v>
      </c>
      <c r="C233" s="179" t="str">
        <f>IF(F233="--","--",IF(ISEVEN(B233)=TRUE,SUBSTITUTE(LEFT(VLOOKUP(E233,'Basisgegevens+Uitleg'!$B$19:$D$25,3,),1),0,"--"),SUBSTITUTE(LEFT(VLOOKUP(E233,'Basisgegevens+Uitleg'!$B$19:$C$25,2,),1),0,"--")))</f>
        <v>--</v>
      </c>
      <c r="D233" s="179" t="str">
        <f>IF(F233="--","--",TRIM(IF(ISERROR(SEARCH("V",IF(IF('Basisgegevens+Uitleg'!$C$5="Ja",LEN(G233&amp;H233&amp;I233&amp;J233),0)+IF('Basisgegevens+Uitleg'!$C$6="Ja",LEN(L233&amp;M233&amp;N233&amp;O233),0)+IF('Basisgegevens+Uitleg'!$C$7="Ja",LEN(Q233&amp;R233&amp;S233&amp;T233),0)+IF('Basisgegevens+Uitleg'!$C$8="Ja",LEN(V233&amp;W233&amp;X233&amp;Y233),0)+IF('Basisgegevens+Uitleg'!$C$9="Ja",LEN(AA233&amp;AB233&amp;AC233&amp;AD233),0)&lt;(4+IF('Basisgegevens+Uitleg'!$C$6="Ja",4,0)+IF('Basisgegevens+Uitleg'!$C$7="Ja",4,0)+IF('Basisgegevens+Uitleg'!$C$8="Ja",4,0)+IF('Basisgegevens+Uitleg'!$C$9="Ja",4,0)),C233,"Niet")&amp;(G233&amp;H233&amp;I233&amp;J233&amp;IF('Basisgegevens+Uitleg'!$C$6="Ja",L233&amp;M233&amp;N233&amp;O233,"")&amp;IF('Basisgegevens+Uitleg'!$C$7="Ja",Q233&amp;R233&amp;S233&amp;T233,"")&amp;IF('Basisgegevens+Uitleg'!$C$8="Ja",V233&amp;W233&amp;X233&amp;Y233,"")&amp;IF('Basisgegevens+Uitleg'!$C$9="Ja",AA233&amp;AB233&amp;AC233&amp;AD233,"")),1))=TRUE,"","V ")&amp;IF(ISERROR(SEARCH("M",IF(IF('Basisgegevens+Uitleg'!$C$5="Ja",LEN(G233&amp;H233&amp;I233&amp;J233),0)+IF('Basisgegevens+Uitleg'!$C$6="Ja",LEN(L233&amp;M233&amp;N233&amp;O233),0)+IF('Basisgegevens+Uitleg'!$C$7="Ja",LEN(Q233&amp;R233&amp;S233&amp;T233),0)+IF('Basisgegevens+Uitleg'!$C$8="Ja",LEN(V233&amp;W233&amp;X233&amp;Y233),0)+IF('Basisgegevens+Uitleg'!$C$9="Ja",LEN(AA233&amp;AB233&amp;AC233&amp;AD233),0)&lt;(4+IF('Basisgegevens+Uitleg'!$C$6="Ja",4,0)+IF('Basisgegevens+Uitleg'!$C$7="Ja",4,0)+IF('Basisgegevens+Uitleg'!$C$8="Ja",4,0)+IF('Basisgegevens+Uitleg'!$C$9="Ja",4,0)),C233,"Niet")&amp;(G233&amp;H233&amp;I233&amp;J233&amp;IF('Basisgegevens+Uitleg'!$C$6="Ja",L233&amp;M233&amp;N233&amp;O233,"")&amp;IF('Basisgegevens+Uitleg'!$C$7="Ja",Q233&amp;R233&amp;S233&amp;T233,"")&amp;IF('Basisgegevens+Uitleg'!$C$8="Ja",V233&amp;W233&amp;X233&amp;Y233,"")&amp;IF('Basisgegevens+Uitleg'!$C$9="Ja",AA233&amp;AB233&amp;AC233&amp;AD233,"")),1))=TRUE,"","M ")&amp;IF(ISERROR(SEARCH("A",IF(IF('Basisgegevens+Uitleg'!$C$5="Ja",LEN(G233&amp;H233&amp;I233&amp;J233),0)+IF('Basisgegevens+Uitleg'!$C$6="Ja",LEN(L233&amp;M233&amp;N233&amp;O233),0)+IF('Basisgegevens+Uitleg'!$C$7="Ja",LEN(Q233&amp;R233&amp;S233&amp;T233),0)+IF('Basisgegevens+Uitleg'!$C$8="Ja",LEN(V233&amp;W233&amp;X233&amp;Y233),0)+IF('Basisgegevens+Uitleg'!$C$9="Ja",LEN(AA233&amp;AB233&amp;AC233&amp;AD233),0)&lt;(4+IF('Basisgegevens+Uitleg'!$C$6="Ja",4,0)+IF('Basisgegevens+Uitleg'!$C$7="Ja",4,0)+IF('Basisgegevens+Uitleg'!$C$8="Ja",4,0)+IF('Basisgegevens+Uitleg'!$C$9="Ja",4,0)),C233,"Niet")&amp;(G233&amp;H233&amp;I233&amp;J233&amp;IF('Basisgegevens+Uitleg'!$C$6="Ja",L233&amp;M233&amp;N233&amp;O233,"")&amp;IF('Basisgegevens+Uitleg'!$C$7="Ja",Q233&amp;R233&amp;S233&amp;T233,"")&amp;IF('Basisgegevens+Uitleg'!$C$8="Ja",V233&amp;W233&amp;X233&amp;Y233,"")&amp;IF('Basisgegevens+Uitleg'!$C$9="Ja",AA233&amp;AB233&amp;AC233&amp;AD233,"")),1))=TRUE,"","A")))</f>
        <v>--</v>
      </c>
      <c r="E233" s="110" t="str">
        <f t="shared" si="11"/>
        <v>--</v>
      </c>
      <c r="F233" s="138" t="str">
        <f>IF(ROW(E233)-5&lt;='Basisgegevens+Uitleg'!$C$2,F232+1,"--")</f>
        <v>--</v>
      </c>
      <c r="G233" s="86"/>
      <c r="H233" s="82"/>
      <c r="I233" s="82"/>
      <c r="J233" s="87"/>
      <c r="K233" s="9"/>
      <c r="L233" s="86"/>
      <c r="M233" s="82"/>
      <c r="N233" s="82"/>
      <c r="O233" s="87"/>
      <c r="P233" s="9"/>
      <c r="Q233" s="86"/>
      <c r="R233" s="82"/>
      <c r="S233" s="82"/>
      <c r="T233" s="87"/>
      <c r="U233" s="9"/>
      <c r="V233" s="86"/>
      <c r="W233" s="82"/>
      <c r="X233" s="82"/>
      <c r="Y233" s="87"/>
      <c r="Z233" s="9"/>
      <c r="AA233" s="86"/>
      <c r="AB233" s="82"/>
      <c r="AC233" s="82"/>
      <c r="AD233" s="87"/>
      <c r="AE233" s="9"/>
      <c r="AF233" s="108"/>
      <c r="AG233" s="18" t="str">
        <f>IF(ISERROR(VLOOKUP($F233,'Speciale dagen&amp;Activiteiten'!$A$3:$A$100,1,FALSE))=TRUE,"",VLOOKUP($F233,'Speciale dagen&amp;Activiteiten'!$A$3:$B$100,2,FALSE))</f>
        <v/>
      </c>
      <c r="AH233" s="14" t="str">
        <f>IF(ISERROR(VLOOKUP(CONCATENATE(DAY($F233),"-",MONTH($F233)),Verjaardagen!$C$2:$C$101,1,FALSE))=TRUE,"",VLOOKUP(CONCATENATE(DAY($F233),"-",MONTH($F233)),Verjaardagen!$C$2:$E$101,3,FALSE))</f>
        <v/>
      </c>
      <c r="AI233" s="15" t="str">
        <f>IF(ISERROR(VLOOKUP(F233,'School(vakanties)&amp;Activiteiten'!A$4:A$102,1,FALSE)=TRUE),IF(ISERROR(VLOOKUP(F233,'School(vakanties)&amp;Activiteiten'!B$4:B$102,1,FALSE)=TRUE),IF(AJ233&gt;0,AI232,""),VLOOKUP(F233,'School(vakanties)&amp;Activiteiten'!B$4:C$102,2,FALSE)),VLOOKUP(F233,'School(vakanties)&amp;Activiteiten'!A$4:C$102,3,FALSE))</f>
        <v/>
      </c>
      <c r="AJ233" s="16">
        <f>IF(ISERROR(VLOOKUP(F233,'School(vakanties)&amp;Activiteiten'!A$4:A$102,1,FALSE)=TRUE),IF(AND(AJ232&gt;0,AJ232&lt;999),AJ232-1,0),VLOOKUP(F233,'School(vakanties)&amp;Activiteiten'!A$4:D$102,4,FALSE))</f>
        <v>0</v>
      </c>
    </row>
    <row r="234" spans="1:36" x14ac:dyDescent="0.25">
      <c r="A234" s="180" t="str">
        <f t="shared" si="9"/>
        <v>--</v>
      </c>
      <c r="B234" s="110" t="str">
        <f t="shared" si="10"/>
        <v>--</v>
      </c>
      <c r="C234" s="179" t="str">
        <f>IF(F234="--","--",IF(ISEVEN(B234)=TRUE,SUBSTITUTE(LEFT(VLOOKUP(E234,'Basisgegevens+Uitleg'!$B$19:$D$25,3,),1),0,"--"),SUBSTITUTE(LEFT(VLOOKUP(E234,'Basisgegevens+Uitleg'!$B$19:$C$25,2,),1),0,"--")))</f>
        <v>--</v>
      </c>
      <c r="D234" s="179" t="str">
        <f>IF(F234="--","--",TRIM(IF(ISERROR(SEARCH("V",IF(IF('Basisgegevens+Uitleg'!$C$5="Ja",LEN(G234&amp;H234&amp;I234&amp;J234),0)+IF('Basisgegevens+Uitleg'!$C$6="Ja",LEN(L234&amp;M234&amp;N234&amp;O234),0)+IF('Basisgegevens+Uitleg'!$C$7="Ja",LEN(Q234&amp;R234&amp;S234&amp;T234),0)+IF('Basisgegevens+Uitleg'!$C$8="Ja",LEN(V234&amp;W234&amp;X234&amp;Y234),0)+IF('Basisgegevens+Uitleg'!$C$9="Ja",LEN(AA234&amp;AB234&amp;AC234&amp;AD234),0)&lt;(4+IF('Basisgegevens+Uitleg'!$C$6="Ja",4,0)+IF('Basisgegevens+Uitleg'!$C$7="Ja",4,0)+IF('Basisgegevens+Uitleg'!$C$8="Ja",4,0)+IF('Basisgegevens+Uitleg'!$C$9="Ja",4,0)),C234,"Niet")&amp;(G234&amp;H234&amp;I234&amp;J234&amp;IF('Basisgegevens+Uitleg'!$C$6="Ja",L234&amp;M234&amp;N234&amp;O234,"")&amp;IF('Basisgegevens+Uitleg'!$C$7="Ja",Q234&amp;R234&amp;S234&amp;T234,"")&amp;IF('Basisgegevens+Uitleg'!$C$8="Ja",V234&amp;W234&amp;X234&amp;Y234,"")&amp;IF('Basisgegevens+Uitleg'!$C$9="Ja",AA234&amp;AB234&amp;AC234&amp;AD234,"")),1))=TRUE,"","V ")&amp;IF(ISERROR(SEARCH("M",IF(IF('Basisgegevens+Uitleg'!$C$5="Ja",LEN(G234&amp;H234&amp;I234&amp;J234),0)+IF('Basisgegevens+Uitleg'!$C$6="Ja",LEN(L234&amp;M234&amp;N234&amp;O234),0)+IF('Basisgegevens+Uitleg'!$C$7="Ja",LEN(Q234&amp;R234&amp;S234&amp;T234),0)+IF('Basisgegevens+Uitleg'!$C$8="Ja",LEN(V234&amp;W234&amp;X234&amp;Y234),0)+IF('Basisgegevens+Uitleg'!$C$9="Ja",LEN(AA234&amp;AB234&amp;AC234&amp;AD234),0)&lt;(4+IF('Basisgegevens+Uitleg'!$C$6="Ja",4,0)+IF('Basisgegevens+Uitleg'!$C$7="Ja",4,0)+IF('Basisgegevens+Uitleg'!$C$8="Ja",4,0)+IF('Basisgegevens+Uitleg'!$C$9="Ja",4,0)),C234,"Niet")&amp;(G234&amp;H234&amp;I234&amp;J234&amp;IF('Basisgegevens+Uitleg'!$C$6="Ja",L234&amp;M234&amp;N234&amp;O234,"")&amp;IF('Basisgegevens+Uitleg'!$C$7="Ja",Q234&amp;R234&amp;S234&amp;T234,"")&amp;IF('Basisgegevens+Uitleg'!$C$8="Ja",V234&amp;W234&amp;X234&amp;Y234,"")&amp;IF('Basisgegevens+Uitleg'!$C$9="Ja",AA234&amp;AB234&amp;AC234&amp;AD234,"")),1))=TRUE,"","M ")&amp;IF(ISERROR(SEARCH("A",IF(IF('Basisgegevens+Uitleg'!$C$5="Ja",LEN(G234&amp;H234&amp;I234&amp;J234),0)+IF('Basisgegevens+Uitleg'!$C$6="Ja",LEN(L234&amp;M234&amp;N234&amp;O234),0)+IF('Basisgegevens+Uitleg'!$C$7="Ja",LEN(Q234&amp;R234&amp;S234&amp;T234),0)+IF('Basisgegevens+Uitleg'!$C$8="Ja",LEN(V234&amp;W234&amp;X234&amp;Y234),0)+IF('Basisgegevens+Uitleg'!$C$9="Ja",LEN(AA234&amp;AB234&amp;AC234&amp;AD234),0)&lt;(4+IF('Basisgegevens+Uitleg'!$C$6="Ja",4,0)+IF('Basisgegevens+Uitleg'!$C$7="Ja",4,0)+IF('Basisgegevens+Uitleg'!$C$8="Ja",4,0)+IF('Basisgegevens+Uitleg'!$C$9="Ja",4,0)),C234,"Niet")&amp;(G234&amp;H234&amp;I234&amp;J234&amp;IF('Basisgegevens+Uitleg'!$C$6="Ja",L234&amp;M234&amp;N234&amp;O234,"")&amp;IF('Basisgegevens+Uitleg'!$C$7="Ja",Q234&amp;R234&amp;S234&amp;T234,"")&amp;IF('Basisgegevens+Uitleg'!$C$8="Ja",V234&amp;W234&amp;X234&amp;Y234,"")&amp;IF('Basisgegevens+Uitleg'!$C$9="Ja",AA234&amp;AB234&amp;AC234&amp;AD234,"")),1))=TRUE,"","A")))</f>
        <v>--</v>
      </c>
      <c r="E234" s="110" t="str">
        <f t="shared" si="11"/>
        <v>--</v>
      </c>
      <c r="F234" s="138" t="str">
        <f>IF(ROW(E234)-5&lt;='Basisgegevens+Uitleg'!$C$2,F233+1,"--")</f>
        <v>--</v>
      </c>
      <c r="G234" s="86"/>
      <c r="H234" s="82"/>
      <c r="I234" s="82"/>
      <c r="J234" s="87"/>
      <c r="K234" s="9"/>
      <c r="L234" s="86"/>
      <c r="M234" s="82"/>
      <c r="N234" s="82"/>
      <c r="O234" s="87"/>
      <c r="P234" s="9"/>
      <c r="Q234" s="86"/>
      <c r="R234" s="82"/>
      <c r="S234" s="82"/>
      <c r="T234" s="87"/>
      <c r="U234" s="9"/>
      <c r="V234" s="86"/>
      <c r="W234" s="82"/>
      <c r="X234" s="82"/>
      <c r="Y234" s="87"/>
      <c r="Z234" s="9"/>
      <c r="AA234" s="86"/>
      <c r="AB234" s="82"/>
      <c r="AC234" s="82"/>
      <c r="AD234" s="87"/>
      <c r="AE234" s="9"/>
      <c r="AF234" s="108"/>
      <c r="AG234" s="18" t="str">
        <f>IF(ISERROR(VLOOKUP($F234,'Speciale dagen&amp;Activiteiten'!$A$3:$A$100,1,FALSE))=TRUE,"",VLOOKUP($F234,'Speciale dagen&amp;Activiteiten'!$A$3:$B$100,2,FALSE))</f>
        <v/>
      </c>
      <c r="AH234" s="14" t="str">
        <f>IF(ISERROR(VLOOKUP(CONCATENATE(DAY($F234),"-",MONTH($F234)),Verjaardagen!$C$2:$C$101,1,FALSE))=TRUE,"",VLOOKUP(CONCATENATE(DAY($F234),"-",MONTH($F234)),Verjaardagen!$C$2:$E$101,3,FALSE))</f>
        <v/>
      </c>
      <c r="AI234" s="15" t="str">
        <f>IF(ISERROR(VLOOKUP(F234,'School(vakanties)&amp;Activiteiten'!A$4:A$102,1,FALSE)=TRUE),IF(ISERROR(VLOOKUP(F234,'School(vakanties)&amp;Activiteiten'!B$4:B$102,1,FALSE)=TRUE),IF(AJ234&gt;0,AI233,""),VLOOKUP(F234,'School(vakanties)&amp;Activiteiten'!B$4:C$102,2,FALSE)),VLOOKUP(F234,'School(vakanties)&amp;Activiteiten'!A$4:C$102,3,FALSE))</f>
        <v/>
      </c>
      <c r="AJ234" s="16">
        <f>IF(ISERROR(VLOOKUP(F234,'School(vakanties)&amp;Activiteiten'!A$4:A$102,1,FALSE)=TRUE),IF(AND(AJ233&gt;0,AJ233&lt;999),AJ233-1,0),VLOOKUP(F234,'School(vakanties)&amp;Activiteiten'!A$4:D$102,4,FALSE))</f>
        <v>0</v>
      </c>
    </row>
    <row r="235" spans="1:36" x14ac:dyDescent="0.25">
      <c r="A235" s="180" t="str">
        <f t="shared" si="9"/>
        <v>--</v>
      </c>
      <c r="B235" s="110" t="str">
        <f t="shared" si="10"/>
        <v>--</v>
      </c>
      <c r="C235" s="179" t="str">
        <f>IF(F235="--","--",IF(ISEVEN(B235)=TRUE,SUBSTITUTE(LEFT(VLOOKUP(E235,'Basisgegevens+Uitleg'!$B$19:$D$25,3,),1),0,"--"),SUBSTITUTE(LEFT(VLOOKUP(E235,'Basisgegevens+Uitleg'!$B$19:$C$25,2,),1),0,"--")))</f>
        <v>--</v>
      </c>
      <c r="D235" s="179" t="str">
        <f>IF(F235="--","--",TRIM(IF(ISERROR(SEARCH("V",IF(IF('Basisgegevens+Uitleg'!$C$5="Ja",LEN(G235&amp;H235&amp;I235&amp;J235),0)+IF('Basisgegevens+Uitleg'!$C$6="Ja",LEN(L235&amp;M235&amp;N235&amp;O235),0)+IF('Basisgegevens+Uitleg'!$C$7="Ja",LEN(Q235&amp;R235&amp;S235&amp;T235),0)+IF('Basisgegevens+Uitleg'!$C$8="Ja",LEN(V235&amp;W235&amp;X235&amp;Y235),0)+IF('Basisgegevens+Uitleg'!$C$9="Ja",LEN(AA235&amp;AB235&amp;AC235&amp;AD235),0)&lt;(4+IF('Basisgegevens+Uitleg'!$C$6="Ja",4,0)+IF('Basisgegevens+Uitleg'!$C$7="Ja",4,0)+IF('Basisgegevens+Uitleg'!$C$8="Ja",4,0)+IF('Basisgegevens+Uitleg'!$C$9="Ja",4,0)),C235,"Niet")&amp;(G235&amp;H235&amp;I235&amp;J235&amp;IF('Basisgegevens+Uitleg'!$C$6="Ja",L235&amp;M235&amp;N235&amp;O235,"")&amp;IF('Basisgegevens+Uitleg'!$C$7="Ja",Q235&amp;R235&amp;S235&amp;T235,"")&amp;IF('Basisgegevens+Uitleg'!$C$8="Ja",V235&amp;W235&amp;X235&amp;Y235,"")&amp;IF('Basisgegevens+Uitleg'!$C$9="Ja",AA235&amp;AB235&amp;AC235&amp;AD235,"")),1))=TRUE,"","V ")&amp;IF(ISERROR(SEARCH("M",IF(IF('Basisgegevens+Uitleg'!$C$5="Ja",LEN(G235&amp;H235&amp;I235&amp;J235),0)+IF('Basisgegevens+Uitleg'!$C$6="Ja",LEN(L235&amp;M235&amp;N235&amp;O235),0)+IF('Basisgegevens+Uitleg'!$C$7="Ja",LEN(Q235&amp;R235&amp;S235&amp;T235),0)+IF('Basisgegevens+Uitleg'!$C$8="Ja",LEN(V235&amp;W235&amp;X235&amp;Y235),0)+IF('Basisgegevens+Uitleg'!$C$9="Ja",LEN(AA235&amp;AB235&amp;AC235&amp;AD235),0)&lt;(4+IF('Basisgegevens+Uitleg'!$C$6="Ja",4,0)+IF('Basisgegevens+Uitleg'!$C$7="Ja",4,0)+IF('Basisgegevens+Uitleg'!$C$8="Ja",4,0)+IF('Basisgegevens+Uitleg'!$C$9="Ja",4,0)),C235,"Niet")&amp;(G235&amp;H235&amp;I235&amp;J235&amp;IF('Basisgegevens+Uitleg'!$C$6="Ja",L235&amp;M235&amp;N235&amp;O235,"")&amp;IF('Basisgegevens+Uitleg'!$C$7="Ja",Q235&amp;R235&amp;S235&amp;T235,"")&amp;IF('Basisgegevens+Uitleg'!$C$8="Ja",V235&amp;W235&amp;X235&amp;Y235,"")&amp;IF('Basisgegevens+Uitleg'!$C$9="Ja",AA235&amp;AB235&amp;AC235&amp;AD235,"")),1))=TRUE,"","M ")&amp;IF(ISERROR(SEARCH("A",IF(IF('Basisgegevens+Uitleg'!$C$5="Ja",LEN(G235&amp;H235&amp;I235&amp;J235),0)+IF('Basisgegevens+Uitleg'!$C$6="Ja",LEN(L235&amp;M235&amp;N235&amp;O235),0)+IF('Basisgegevens+Uitleg'!$C$7="Ja",LEN(Q235&amp;R235&amp;S235&amp;T235),0)+IF('Basisgegevens+Uitleg'!$C$8="Ja",LEN(V235&amp;W235&amp;X235&amp;Y235),0)+IF('Basisgegevens+Uitleg'!$C$9="Ja",LEN(AA235&amp;AB235&amp;AC235&amp;AD235),0)&lt;(4+IF('Basisgegevens+Uitleg'!$C$6="Ja",4,0)+IF('Basisgegevens+Uitleg'!$C$7="Ja",4,0)+IF('Basisgegevens+Uitleg'!$C$8="Ja",4,0)+IF('Basisgegevens+Uitleg'!$C$9="Ja",4,0)),C235,"Niet")&amp;(G235&amp;H235&amp;I235&amp;J235&amp;IF('Basisgegevens+Uitleg'!$C$6="Ja",L235&amp;M235&amp;N235&amp;O235,"")&amp;IF('Basisgegevens+Uitleg'!$C$7="Ja",Q235&amp;R235&amp;S235&amp;T235,"")&amp;IF('Basisgegevens+Uitleg'!$C$8="Ja",V235&amp;W235&amp;X235&amp;Y235,"")&amp;IF('Basisgegevens+Uitleg'!$C$9="Ja",AA235&amp;AB235&amp;AC235&amp;AD235,"")),1))=TRUE,"","A")))</f>
        <v>--</v>
      </c>
      <c r="E235" s="110" t="str">
        <f t="shared" si="11"/>
        <v>--</v>
      </c>
      <c r="F235" s="138" t="str">
        <f>IF(ROW(E235)-5&lt;='Basisgegevens+Uitleg'!$C$2,F234+1,"--")</f>
        <v>--</v>
      </c>
      <c r="G235" s="86"/>
      <c r="H235" s="82"/>
      <c r="I235" s="82"/>
      <c r="J235" s="87"/>
      <c r="K235" s="9"/>
      <c r="L235" s="86"/>
      <c r="M235" s="82"/>
      <c r="N235" s="82"/>
      <c r="O235" s="87"/>
      <c r="P235" s="9"/>
      <c r="Q235" s="86"/>
      <c r="R235" s="82"/>
      <c r="S235" s="82"/>
      <c r="T235" s="87"/>
      <c r="U235" s="9"/>
      <c r="V235" s="86"/>
      <c r="W235" s="82"/>
      <c r="X235" s="82"/>
      <c r="Y235" s="87"/>
      <c r="Z235" s="9"/>
      <c r="AA235" s="86"/>
      <c r="AB235" s="82"/>
      <c r="AC235" s="82"/>
      <c r="AD235" s="87"/>
      <c r="AE235" s="9"/>
      <c r="AF235" s="108"/>
      <c r="AG235" s="18" t="str">
        <f>IF(ISERROR(VLOOKUP($F235,'Speciale dagen&amp;Activiteiten'!$A$3:$A$100,1,FALSE))=TRUE,"",VLOOKUP($F235,'Speciale dagen&amp;Activiteiten'!$A$3:$B$100,2,FALSE))</f>
        <v/>
      </c>
      <c r="AH235" s="14" t="str">
        <f>IF(ISERROR(VLOOKUP(CONCATENATE(DAY($F235),"-",MONTH($F235)),Verjaardagen!$C$2:$C$101,1,FALSE))=TRUE,"",VLOOKUP(CONCATENATE(DAY($F235),"-",MONTH($F235)),Verjaardagen!$C$2:$E$101,3,FALSE))</f>
        <v/>
      </c>
      <c r="AI235" s="15" t="str">
        <f>IF(ISERROR(VLOOKUP(F235,'School(vakanties)&amp;Activiteiten'!A$4:A$102,1,FALSE)=TRUE),IF(ISERROR(VLOOKUP(F235,'School(vakanties)&amp;Activiteiten'!B$4:B$102,1,FALSE)=TRUE),IF(AJ235&gt;0,AI234,""),VLOOKUP(F235,'School(vakanties)&amp;Activiteiten'!B$4:C$102,2,FALSE)),VLOOKUP(F235,'School(vakanties)&amp;Activiteiten'!A$4:C$102,3,FALSE))</f>
        <v/>
      </c>
      <c r="AJ235" s="16">
        <f>IF(ISERROR(VLOOKUP(F235,'School(vakanties)&amp;Activiteiten'!A$4:A$102,1,FALSE)=TRUE),IF(AND(AJ234&gt;0,AJ234&lt;999),AJ234-1,0),VLOOKUP(F235,'School(vakanties)&amp;Activiteiten'!A$4:D$102,4,FALSE))</f>
        <v>0</v>
      </c>
    </row>
    <row r="236" spans="1:36" x14ac:dyDescent="0.25">
      <c r="A236" s="180" t="str">
        <f t="shared" si="9"/>
        <v>--</v>
      </c>
      <c r="B236" s="110" t="str">
        <f t="shared" si="10"/>
        <v>--</v>
      </c>
      <c r="C236" s="179" t="str">
        <f>IF(F236="--","--",IF(ISEVEN(B236)=TRUE,SUBSTITUTE(LEFT(VLOOKUP(E236,'Basisgegevens+Uitleg'!$B$19:$D$25,3,),1),0,"--"),SUBSTITUTE(LEFT(VLOOKUP(E236,'Basisgegevens+Uitleg'!$B$19:$C$25,2,),1),0,"--")))</f>
        <v>--</v>
      </c>
      <c r="D236" s="179" t="str">
        <f>IF(F236="--","--",TRIM(IF(ISERROR(SEARCH("V",IF(IF('Basisgegevens+Uitleg'!$C$5="Ja",LEN(G236&amp;H236&amp;I236&amp;J236),0)+IF('Basisgegevens+Uitleg'!$C$6="Ja",LEN(L236&amp;M236&amp;N236&amp;O236),0)+IF('Basisgegevens+Uitleg'!$C$7="Ja",LEN(Q236&amp;R236&amp;S236&amp;T236),0)+IF('Basisgegevens+Uitleg'!$C$8="Ja",LEN(V236&amp;W236&amp;X236&amp;Y236),0)+IF('Basisgegevens+Uitleg'!$C$9="Ja",LEN(AA236&amp;AB236&amp;AC236&amp;AD236),0)&lt;(4+IF('Basisgegevens+Uitleg'!$C$6="Ja",4,0)+IF('Basisgegevens+Uitleg'!$C$7="Ja",4,0)+IF('Basisgegevens+Uitleg'!$C$8="Ja",4,0)+IF('Basisgegevens+Uitleg'!$C$9="Ja",4,0)),C236,"Niet")&amp;(G236&amp;H236&amp;I236&amp;J236&amp;IF('Basisgegevens+Uitleg'!$C$6="Ja",L236&amp;M236&amp;N236&amp;O236,"")&amp;IF('Basisgegevens+Uitleg'!$C$7="Ja",Q236&amp;R236&amp;S236&amp;T236,"")&amp;IF('Basisgegevens+Uitleg'!$C$8="Ja",V236&amp;W236&amp;X236&amp;Y236,"")&amp;IF('Basisgegevens+Uitleg'!$C$9="Ja",AA236&amp;AB236&amp;AC236&amp;AD236,"")),1))=TRUE,"","V ")&amp;IF(ISERROR(SEARCH("M",IF(IF('Basisgegevens+Uitleg'!$C$5="Ja",LEN(G236&amp;H236&amp;I236&amp;J236),0)+IF('Basisgegevens+Uitleg'!$C$6="Ja",LEN(L236&amp;M236&amp;N236&amp;O236),0)+IF('Basisgegevens+Uitleg'!$C$7="Ja",LEN(Q236&amp;R236&amp;S236&amp;T236),0)+IF('Basisgegevens+Uitleg'!$C$8="Ja",LEN(V236&amp;W236&amp;X236&amp;Y236),0)+IF('Basisgegevens+Uitleg'!$C$9="Ja",LEN(AA236&amp;AB236&amp;AC236&amp;AD236),0)&lt;(4+IF('Basisgegevens+Uitleg'!$C$6="Ja",4,0)+IF('Basisgegevens+Uitleg'!$C$7="Ja",4,0)+IF('Basisgegevens+Uitleg'!$C$8="Ja",4,0)+IF('Basisgegevens+Uitleg'!$C$9="Ja",4,0)),C236,"Niet")&amp;(G236&amp;H236&amp;I236&amp;J236&amp;IF('Basisgegevens+Uitleg'!$C$6="Ja",L236&amp;M236&amp;N236&amp;O236,"")&amp;IF('Basisgegevens+Uitleg'!$C$7="Ja",Q236&amp;R236&amp;S236&amp;T236,"")&amp;IF('Basisgegevens+Uitleg'!$C$8="Ja",V236&amp;W236&amp;X236&amp;Y236,"")&amp;IF('Basisgegevens+Uitleg'!$C$9="Ja",AA236&amp;AB236&amp;AC236&amp;AD236,"")),1))=TRUE,"","M ")&amp;IF(ISERROR(SEARCH("A",IF(IF('Basisgegevens+Uitleg'!$C$5="Ja",LEN(G236&amp;H236&amp;I236&amp;J236),0)+IF('Basisgegevens+Uitleg'!$C$6="Ja",LEN(L236&amp;M236&amp;N236&amp;O236),0)+IF('Basisgegevens+Uitleg'!$C$7="Ja",LEN(Q236&amp;R236&amp;S236&amp;T236),0)+IF('Basisgegevens+Uitleg'!$C$8="Ja",LEN(V236&amp;W236&amp;X236&amp;Y236),0)+IF('Basisgegevens+Uitleg'!$C$9="Ja",LEN(AA236&amp;AB236&amp;AC236&amp;AD236),0)&lt;(4+IF('Basisgegevens+Uitleg'!$C$6="Ja",4,0)+IF('Basisgegevens+Uitleg'!$C$7="Ja",4,0)+IF('Basisgegevens+Uitleg'!$C$8="Ja",4,0)+IF('Basisgegevens+Uitleg'!$C$9="Ja",4,0)),C236,"Niet")&amp;(G236&amp;H236&amp;I236&amp;J236&amp;IF('Basisgegevens+Uitleg'!$C$6="Ja",L236&amp;M236&amp;N236&amp;O236,"")&amp;IF('Basisgegevens+Uitleg'!$C$7="Ja",Q236&amp;R236&amp;S236&amp;T236,"")&amp;IF('Basisgegevens+Uitleg'!$C$8="Ja",V236&amp;W236&amp;X236&amp;Y236,"")&amp;IF('Basisgegevens+Uitleg'!$C$9="Ja",AA236&amp;AB236&amp;AC236&amp;AD236,"")),1))=TRUE,"","A")))</f>
        <v>--</v>
      </c>
      <c r="E236" s="110" t="str">
        <f t="shared" si="11"/>
        <v>--</v>
      </c>
      <c r="F236" s="138" t="str">
        <f>IF(ROW(E236)-5&lt;='Basisgegevens+Uitleg'!$C$2,F235+1,"--")</f>
        <v>--</v>
      </c>
      <c r="G236" s="86"/>
      <c r="H236" s="82"/>
      <c r="I236" s="82"/>
      <c r="J236" s="87"/>
      <c r="K236" s="9"/>
      <c r="L236" s="86"/>
      <c r="M236" s="82"/>
      <c r="N236" s="82"/>
      <c r="O236" s="87"/>
      <c r="P236" s="9"/>
      <c r="Q236" s="86"/>
      <c r="R236" s="82"/>
      <c r="S236" s="82"/>
      <c r="T236" s="87"/>
      <c r="U236" s="9"/>
      <c r="V236" s="86"/>
      <c r="W236" s="82"/>
      <c r="X236" s="82"/>
      <c r="Y236" s="87"/>
      <c r="Z236" s="9"/>
      <c r="AA236" s="86"/>
      <c r="AB236" s="82"/>
      <c r="AC236" s="82"/>
      <c r="AD236" s="87"/>
      <c r="AE236" s="9"/>
      <c r="AF236" s="108"/>
      <c r="AG236" s="18" t="str">
        <f>IF(ISERROR(VLOOKUP($F236,'Speciale dagen&amp;Activiteiten'!$A$3:$A$100,1,FALSE))=TRUE,"",VLOOKUP($F236,'Speciale dagen&amp;Activiteiten'!$A$3:$B$100,2,FALSE))</f>
        <v/>
      </c>
      <c r="AH236" s="14" t="str">
        <f>IF(ISERROR(VLOOKUP(CONCATENATE(DAY($F236),"-",MONTH($F236)),Verjaardagen!$C$2:$C$101,1,FALSE))=TRUE,"",VLOOKUP(CONCATENATE(DAY($F236),"-",MONTH($F236)),Verjaardagen!$C$2:$E$101,3,FALSE))</f>
        <v/>
      </c>
      <c r="AI236" s="15" t="str">
        <f>IF(ISERROR(VLOOKUP(F236,'School(vakanties)&amp;Activiteiten'!A$4:A$102,1,FALSE)=TRUE),IF(ISERROR(VLOOKUP(F236,'School(vakanties)&amp;Activiteiten'!B$4:B$102,1,FALSE)=TRUE),IF(AJ236&gt;0,AI235,""),VLOOKUP(F236,'School(vakanties)&amp;Activiteiten'!B$4:C$102,2,FALSE)),VLOOKUP(F236,'School(vakanties)&amp;Activiteiten'!A$4:C$102,3,FALSE))</f>
        <v/>
      </c>
      <c r="AJ236" s="16">
        <f>IF(ISERROR(VLOOKUP(F236,'School(vakanties)&amp;Activiteiten'!A$4:A$102,1,FALSE)=TRUE),IF(AND(AJ235&gt;0,AJ235&lt;999),AJ235-1,0),VLOOKUP(F236,'School(vakanties)&amp;Activiteiten'!A$4:D$102,4,FALSE))</f>
        <v>0</v>
      </c>
    </row>
    <row r="237" spans="1:36" x14ac:dyDescent="0.25">
      <c r="A237" s="180" t="str">
        <f t="shared" si="9"/>
        <v>--</v>
      </c>
      <c r="B237" s="110" t="str">
        <f t="shared" si="10"/>
        <v>--</v>
      </c>
      <c r="C237" s="179" t="str">
        <f>IF(F237="--","--",IF(ISEVEN(B237)=TRUE,SUBSTITUTE(LEFT(VLOOKUP(E237,'Basisgegevens+Uitleg'!$B$19:$D$25,3,),1),0,"--"),SUBSTITUTE(LEFT(VLOOKUP(E237,'Basisgegevens+Uitleg'!$B$19:$C$25,2,),1),0,"--")))</f>
        <v>--</v>
      </c>
      <c r="D237" s="179" t="str">
        <f>IF(F237="--","--",TRIM(IF(ISERROR(SEARCH("V",IF(IF('Basisgegevens+Uitleg'!$C$5="Ja",LEN(G237&amp;H237&amp;I237&amp;J237),0)+IF('Basisgegevens+Uitleg'!$C$6="Ja",LEN(L237&amp;M237&amp;N237&amp;O237),0)+IF('Basisgegevens+Uitleg'!$C$7="Ja",LEN(Q237&amp;R237&amp;S237&amp;T237),0)+IF('Basisgegevens+Uitleg'!$C$8="Ja",LEN(V237&amp;W237&amp;X237&amp;Y237),0)+IF('Basisgegevens+Uitleg'!$C$9="Ja",LEN(AA237&amp;AB237&amp;AC237&amp;AD237),0)&lt;(4+IF('Basisgegevens+Uitleg'!$C$6="Ja",4,0)+IF('Basisgegevens+Uitleg'!$C$7="Ja",4,0)+IF('Basisgegevens+Uitleg'!$C$8="Ja",4,0)+IF('Basisgegevens+Uitleg'!$C$9="Ja",4,0)),C237,"Niet")&amp;(G237&amp;H237&amp;I237&amp;J237&amp;IF('Basisgegevens+Uitleg'!$C$6="Ja",L237&amp;M237&amp;N237&amp;O237,"")&amp;IF('Basisgegevens+Uitleg'!$C$7="Ja",Q237&amp;R237&amp;S237&amp;T237,"")&amp;IF('Basisgegevens+Uitleg'!$C$8="Ja",V237&amp;W237&amp;X237&amp;Y237,"")&amp;IF('Basisgegevens+Uitleg'!$C$9="Ja",AA237&amp;AB237&amp;AC237&amp;AD237,"")),1))=TRUE,"","V ")&amp;IF(ISERROR(SEARCH("M",IF(IF('Basisgegevens+Uitleg'!$C$5="Ja",LEN(G237&amp;H237&amp;I237&amp;J237),0)+IF('Basisgegevens+Uitleg'!$C$6="Ja",LEN(L237&amp;M237&amp;N237&amp;O237),0)+IF('Basisgegevens+Uitleg'!$C$7="Ja",LEN(Q237&amp;R237&amp;S237&amp;T237),0)+IF('Basisgegevens+Uitleg'!$C$8="Ja",LEN(V237&amp;W237&amp;X237&amp;Y237),0)+IF('Basisgegevens+Uitleg'!$C$9="Ja",LEN(AA237&amp;AB237&amp;AC237&amp;AD237),0)&lt;(4+IF('Basisgegevens+Uitleg'!$C$6="Ja",4,0)+IF('Basisgegevens+Uitleg'!$C$7="Ja",4,0)+IF('Basisgegevens+Uitleg'!$C$8="Ja",4,0)+IF('Basisgegevens+Uitleg'!$C$9="Ja",4,0)),C237,"Niet")&amp;(G237&amp;H237&amp;I237&amp;J237&amp;IF('Basisgegevens+Uitleg'!$C$6="Ja",L237&amp;M237&amp;N237&amp;O237,"")&amp;IF('Basisgegevens+Uitleg'!$C$7="Ja",Q237&amp;R237&amp;S237&amp;T237,"")&amp;IF('Basisgegevens+Uitleg'!$C$8="Ja",V237&amp;W237&amp;X237&amp;Y237,"")&amp;IF('Basisgegevens+Uitleg'!$C$9="Ja",AA237&amp;AB237&amp;AC237&amp;AD237,"")),1))=TRUE,"","M ")&amp;IF(ISERROR(SEARCH("A",IF(IF('Basisgegevens+Uitleg'!$C$5="Ja",LEN(G237&amp;H237&amp;I237&amp;J237),0)+IF('Basisgegevens+Uitleg'!$C$6="Ja",LEN(L237&amp;M237&amp;N237&amp;O237),0)+IF('Basisgegevens+Uitleg'!$C$7="Ja",LEN(Q237&amp;R237&amp;S237&amp;T237),0)+IF('Basisgegevens+Uitleg'!$C$8="Ja",LEN(V237&amp;W237&amp;X237&amp;Y237),0)+IF('Basisgegevens+Uitleg'!$C$9="Ja",LEN(AA237&amp;AB237&amp;AC237&amp;AD237),0)&lt;(4+IF('Basisgegevens+Uitleg'!$C$6="Ja",4,0)+IF('Basisgegevens+Uitleg'!$C$7="Ja",4,0)+IF('Basisgegevens+Uitleg'!$C$8="Ja",4,0)+IF('Basisgegevens+Uitleg'!$C$9="Ja",4,0)),C237,"Niet")&amp;(G237&amp;H237&amp;I237&amp;J237&amp;IF('Basisgegevens+Uitleg'!$C$6="Ja",L237&amp;M237&amp;N237&amp;O237,"")&amp;IF('Basisgegevens+Uitleg'!$C$7="Ja",Q237&amp;R237&amp;S237&amp;T237,"")&amp;IF('Basisgegevens+Uitleg'!$C$8="Ja",V237&amp;W237&amp;X237&amp;Y237,"")&amp;IF('Basisgegevens+Uitleg'!$C$9="Ja",AA237&amp;AB237&amp;AC237&amp;AD237,"")),1))=TRUE,"","A")))</f>
        <v>--</v>
      </c>
      <c r="E237" s="110" t="str">
        <f t="shared" si="11"/>
        <v>--</v>
      </c>
      <c r="F237" s="138" t="str">
        <f>IF(ROW(E237)-5&lt;='Basisgegevens+Uitleg'!$C$2,F236+1,"--")</f>
        <v>--</v>
      </c>
      <c r="G237" s="86"/>
      <c r="H237" s="82"/>
      <c r="I237" s="82"/>
      <c r="J237" s="87"/>
      <c r="K237" s="9"/>
      <c r="L237" s="86"/>
      <c r="M237" s="82"/>
      <c r="N237" s="82"/>
      <c r="O237" s="87"/>
      <c r="P237" s="9"/>
      <c r="Q237" s="86"/>
      <c r="R237" s="82"/>
      <c r="S237" s="82"/>
      <c r="T237" s="87"/>
      <c r="U237" s="9"/>
      <c r="V237" s="86"/>
      <c r="W237" s="82"/>
      <c r="X237" s="82"/>
      <c r="Y237" s="87"/>
      <c r="Z237" s="9"/>
      <c r="AA237" s="86"/>
      <c r="AB237" s="82"/>
      <c r="AC237" s="82"/>
      <c r="AD237" s="87"/>
      <c r="AE237" s="9"/>
      <c r="AF237" s="108"/>
      <c r="AG237" s="18" t="str">
        <f>IF(ISERROR(VLOOKUP($F237,'Speciale dagen&amp;Activiteiten'!$A$3:$A$100,1,FALSE))=TRUE,"",VLOOKUP($F237,'Speciale dagen&amp;Activiteiten'!$A$3:$B$100,2,FALSE))</f>
        <v/>
      </c>
      <c r="AH237" s="14" t="str">
        <f>IF(ISERROR(VLOOKUP(CONCATENATE(DAY($F237),"-",MONTH($F237)),Verjaardagen!$C$2:$C$101,1,FALSE))=TRUE,"",VLOOKUP(CONCATENATE(DAY($F237),"-",MONTH($F237)),Verjaardagen!$C$2:$E$101,3,FALSE))</f>
        <v/>
      </c>
      <c r="AI237" s="15" t="str">
        <f>IF(ISERROR(VLOOKUP(F237,'School(vakanties)&amp;Activiteiten'!A$4:A$102,1,FALSE)=TRUE),IF(ISERROR(VLOOKUP(F237,'School(vakanties)&amp;Activiteiten'!B$4:B$102,1,FALSE)=TRUE),IF(AJ237&gt;0,AI236,""),VLOOKUP(F237,'School(vakanties)&amp;Activiteiten'!B$4:C$102,2,FALSE)),VLOOKUP(F237,'School(vakanties)&amp;Activiteiten'!A$4:C$102,3,FALSE))</f>
        <v/>
      </c>
      <c r="AJ237" s="16">
        <f>IF(ISERROR(VLOOKUP(F237,'School(vakanties)&amp;Activiteiten'!A$4:A$102,1,FALSE)=TRUE),IF(AND(AJ236&gt;0,AJ236&lt;999),AJ236-1,0),VLOOKUP(F237,'School(vakanties)&amp;Activiteiten'!A$4:D$102,4,FALSE))</f>
        <v>0</v>
      </c>
    </row>
    <row r="238" spans="1:36" x14ac:dyDescent="0.25">
      <c r="A238" s="180" t="str">
        <f t="shared" si="9"/>
        <v>--</v>
      </c>
      <c r="B238" s="110" t="str">
        <f t="shared" si="10"/>
        <v>--</v>
      </c>
      <c r="C238" s="179" t="str">
        <f>IF(F238="--","--",IF(ISEVEN(B238)=TRUE,SUBSTITUTE(LEFT(VLOOKUP(E238,'Basisgegevens+Uitleg'!$B$19:$D$25,3,),1),0,"--"),SUBSTITUTE(LEFT(VLOOKUP(E238,'Basisgegevens+Uitleg'!$B$19:$C$25,2,),1),0,"--")))</f>
        <v>--</v>
      </c>
      <c r="D238" s="179" t="str">
        <f>IF(F238="--","--",TRIM(IF(ISERROR(SEARCH("V",IF(IF('Basisgegevens+Uitleg'!$C$5="Ja",LEN(G238&amp;H238&amp;I238&amp;J238),0)+IF('Basisgegevens+Uitleg'!$C$6="Ja",LEN(L238&amp;M238&amp;N238&amp;O238),0)+IF('Basisgegevens+Uitleg'!$C$7="Ja",LEN(Q238&amp;R238&amp;S238&amp;T238),0)+IF('Basisgegevens+Uitleg'!$C$8="Ja",LEN(V238&amp;W238&amp;X238&amp;Y238),0)+IF('Basisgegevens+Uitleg'!$C$9="Ja",LEN(AA238&amp;AB238&amp;AC238&amp;AD238),0)&lt;(4+IF('Basisgegevens+Uitleg'!$C$6="Ja",4,0)+IF('Basisgegevens+Uitleg'!$C$7="Ja",4,0)+IF('Basisgegevens+Uitleg'!$C$8="Ja",4,0)+IF('Basisgegevens+Uitleg'!$C$9="Ja",4,0)),C238,"Niet")&amp;(G238&amp;H238&amp;I238&amp;J238&amp;IF('Basisgegevens+Uitleg'!$C$6="Ja",L238&amp;M238&amp;N238&amp;O238,"")&amp;IF('Basisgegevens+Uitleg'!$C$7="Ja",Q238&amp;R238&amp;S238&amp;T238,"")&amp;IF('Basisgegevens+Uitleg'!$C$8="Ja",V238&amp;W238&amp;X238&amp;Y238,"")&amp;IF('Basisgegevens+Uitleg'!$C$9="Ja",AA238&amp;AB238&amp;AC238&amp;AD238,"")),1))=TRUE,"","V ")&amp;IF(ISERROR(SEARCH("M",IF(IF('Basisgegevens+Uitleg'!$C$5="Ja",LEN(G238&amp;H238&amp;I238&amp;J238),0)+IF('Basisgegevens+Uitleg'!$C$6="Ja",LEN(L238&amp;M238&amp;N238&amp;O238),0)+IF('Basisgegevens+Uitleg'!$C$7="Ja",LEN(Q238&amp;R238&amp;S238&amp;T238),0)+IF('Basisgegevens+Uitleg'!$C$8="Ja",LEN(V238&amp;W238&amp;X238&amp;Y238),0)+IF('Basisgegevens+Uitleg'!$C$9="Ja",LEN(AA238&amp;AB238&amp;AC238&amp;AD238),0)&lt;(4+IF('Basisgegevens+Uitleg'!$C$6="Ja",4,0)+IF('Basisgegevens+Uitleg'!$C$7="Ja",4,0)+IF('Basisgegevens+Uitleg'!$C$8="Ja",4,0)+IF('Basisgegevens+Uitleg'!$C$9="Ja",4,0)),C238,"Niet")&amp;(G238&amp;H238&amp;I238&amp;J238&amp;IF('Basisgegevens+Uitleg'!$C$6="Ja",L238&amp;M238&amp;N238&amp;O238,"")&amp;IF('Basisgegevens+Uitleg'!$C$7="Ja",Q238&amp;R238&amp;S238&amp;T238,"")&amp;IF('Basisgegevens+Uitleg'!$C$8="Ja",V238&amp;W238&amp;X238&amp;Y238,"")&amp;IF('Basisgegevens+Uitleg'!$C$9="Ja",AA238&amp;AB238&amp;AC238&amp;AD238,"")),1))=TRUE,"","M ")&amp;IF(ISERROR(SEARCH("A",IF(IF('Basisgegevens+Uitleg'!$C$5="Ja",LEN(G238&amp;H238&amp;I238&amp;J238),0)+IF('Basisgegevens+Uitleg'!$C$6="Ja",LEN(L238&amp;M238&amp;N238&amp;O238),0)+IF('Basisgegevens+Uitleg'!$C$7="Ja",LEN(Q238&amp;R238&amp;S238&amp;T238),0)+IF('Basisgegevens+Uitleg'!$C$8="Ja",LEN(V238&amp;W238&amp;X238&amp;Y238),0)+IF('Basisgegevens+Uitleg'!$C$9="Ja",LEN(AA238&amp;AB238&amp;AC238&amp;AD238),0)&lt;(4+IF('Basisgegevens+Uitleg'!$C$6="Ja",4,0)+IF('Basisgegevens+Uitleg'!$C$7="Ja",4,0)+IF('Basisgegevens+Uitleg'!$C$8="Ja",4,0)+IF('Basisgegevens+Uitleg'!$C$9="Ja",4,0)),C238,"Niet")&amp;(G238&amp;H238&amp;I238&amp;J238&amp;IF('Basisgegevens+Uitleg'!$C$6="Ja",L238&amp;M238&amp;N238&amp;O238,"")&amp;IF('Basisgegevens+Uitleg'!$C$7="Ja",Q238&amp;R238&amp;S238&amp;T238,"")&amp;IF('Basisgegevens+Uitleg'!$C$8="Ja",V238&amp;W238&amp;X238&amp;Y238,"")&amp;IF('Basisgegevens+Uitleg'!$C$9="Ja",AA238&amp;AB238&amp;AC238&amp;AD238,"")),1))=TRUE,"","A")))</f>
        <v>--</v>
      </c>
      <c r="E238" s="110" t="str">
        <f t="shared" si="11"/>
        <v>--</v>
      </c>
      <c r="F238" s="138" t="str">
        <f>IF(ROW(E238)-5&lt;='Basisgegevens+Uitleg'!$C$2,F237+1,"--")</f>
        <v>--</v>
      </c>
      <c r="G238" s="86"/>
      <c r="H238" s="82"/>
      <c r="I238" s="82"/>
      <c r="J238" s="87"/>
      <c r="K238" s="9"/>
      <c r="L238" s="86"/>
      <c r="M238" s="82"/>
      <c r="N238" s="82"/>
      <c r="O238" s="87"/>
      <c r="P238" s="9"/>
      <c r="Q238" s="86"/>
      <c r="R238" s="82"/>
      <c r="S238" s="82"/>
      <c r="T238" s="87"/>
      <c r="U238" s="9"/>
      <c r="V238" s="86"/>
      <c r="W238" s="82"/>
      <c r="X238" s="82"/>
      <c r="Y238" s="87"/>
      <c r="Z238" s="9"/>
      <c r="AA238" s="86"/>
      <c r="AB238" s="82"/>
      <c r="AC238" s="82"/>
      <c r="AD238" s="87"/>
      <c r="AE238" s="9"/>
      <c r="AF238" s="108"/>
      <c r="AG238" s="18" t="str">
        <f>IF(ISERROR(VLOOKUP($F238,'Speciale dagen&amp;Activiteiten'!$A$3:$A$100,1,FALSE))=TRUE,"",VLOOKUP($F238,'Speciale dagen&amp;Activiteiten'!$A$3:$B$100,2,FALSE))</f>
        <v/>
      </c>
      <c r="AH238" s="14" t="str">
        <f>IF(ISERROR(VLOOKUP(CONCATENATE(DAY($F238),"-",MONTH($F238)),Verjaardagen!$C$2:$C$101,1,FALSE))=TRUE,"",VLOOKUP(CONCATENATE(DAY($F238),"-",MONTH($F238)),Verjaardagen!$C$2:$E$101,3,FALSE))</f>
        <v/>
      </c>
      <c r="AI238" s="15" t="str">
        <f>IF(ISERROR(VLOOKUP(F238,'School(vakanties)&amp;Activiteiten'!A$4:A$102,1,FALSE)=TRUE),IF(ISERROR(VLOOKUP(F238,'School(vakanties)&amp;Activiteiten'!B$4:B$102,1,FALSE)=TRUE),IF(AJ238&gt;0,AI237,""),VLOOKUP(F238,'School(vakanties)&amp;Activiteiten'!B$4:C$102,2,FALSE)),VLOOKUP(F238,'School(vakanties)&amp;Activiteiten'!A$4:C$102,3,FALSE))</f>
        <v/>
      </c>
      <c r="AJ238" s="16">
        <f>IF(ISERROR(VLOOKUP(F238,'School(vakanties)&amp;Activiteiten'!A$4:A$102,1,FALSE)=TRUE),IF(AND(AJ237&gt;0,AJ237&lt;999),AJ237-1,0),VLOOKUP(F238,'School(vakanties)&amp;Activiteiten'!A$4:D$102,4,FALSE))</f>
        <v>0</v>
      </c>
    </row>
    <row r="239" spans="1:36" x14ac:dyDescent="0.25">
      <c r="A239" s="180" t="str">
        <f t="shared" si="9"/>
        <v>--</v>
      </c>
      <c r="B239" s="110" t="str">
        <f t="shared" si="10"/>
        <v>--</v>
      </c>
      <c r="C239" s="179" t="str">
        <f>IF(F239="--","--",IF(ISEVEN(B239)=TRUE,SUBSTITUTE(LEFT(VLOOKUP(E239,'Basisgegevens+Uitleg'!$B$19:$D$25,3,),1),0,"--"),SUBSTITUTE(LEFT(VLOOKUP(E239,'Basisgegevens+Uitleg'!$B$19:$C$25,2,),1),0,"--")))</f>
        <v>--</v>
      </c>
      <c r="D239" s="179" t="str">
        <f>IF(F239="--","--",TRIM(IF(ISERROR(SEARCH("V",IF(IF('Basisgegevens+Uitleg'!$C$5="Ja",LEN(G239&amp;H239&amp;I239&amp;J239),0)+IF('Basisgegevens+Uitleg'!$C$6="Ja",LEN(L239&amp;M239&amp;N239&amp;O239),0)+IF('Basisgegevens+Uitleg'!$C$7="Ja",LEN(Q239&amp;R239&amp;S239&amp;T239),0)+IF('Basisgegevens+Uitleg'!$C$8="Ja",LEN(V239&amp;W239&amp;X239&amp;Y239),0)+IF('Basisgegevens+Uitleg'!$C$9="Ja",LEN(AA239&amp;AB239&amp;AC239&amp;AD239),0)&lt;(4+IF('Basisgegevens+Uitleg'!$C$6="Ja",4,0)+IF('Basisgegevens+Uitleg'!$C$7="Ja",4,0)+IF('Basisgegevens+Uitleg'!$C$8="Ja",4,0)+IF('Basisgegevens+Uitleg'!$C$9="Ja",4,0)),C239,"Niet")&amp;(G239&amp;H239&amp;I239&amp;J239&amp;IF('Basisgegevens+Uitleg'!$C$6="Ja",L239&amp;M239&amp;N239&amp;O239,"")&amp;IF('Basisgegevens+Uitleg'!$C$7="Ja",Q239&amp;R239&amp;S239&amp;T239,"")&amp;IF('Basisgegevens+Uitleg'!$C$8="Ja",V239&amp;W239&amp;X239&amp;Y239,"")&amp;IF('Basisgegevens+Uitleg'!$C$9="Ja",AA239&amp;AB239&amp;AC239&amp;AD239,"")),1))=TRUE,"","V ")&amp;IF(ISERROR(SEARCH("M",IF(IF('Basisgegevens+Uitleg'!$C$5="Ja",LEN(G239&amp;H239&amp;I239&amp;J239),0)+IF('Basisgegevens+Uitleg'!$C$6="Ja",LEN(L239&amp;M239&amp;N239&amp;O239),0)+IF('Basisgegevens+Uitleg'!$C$7="Ja",LEN(Q239&amp;R239&amp;S239&amp;T239),0)+IF('Basisgegevens+Uitleg'!$C$8="Ja",LEN(V239&amp;W239&amp;X239&amp;Y239),0)+IF('Basisgegevens+Uitleg'!$C$9="Ja",LEN(AA239&amp;AB239&amp;AC239&amp;AD239),0)&lt;(4+IF('Basisgegevens+Uitleg'!$C$6="Ja",4,0)+IF('Basisgegevens+Uitleg'!$C$7="Ja",4,0)+IF('Basisgegevens+Uitleg'!$C$8="Ja",4,0)+IF('Basisgegevens+Uitleg'!$C$9="Ja",4,0)),C239,"Niet")&amp;(G239&amp;H239&amp;I239&amp;J239&amp;IF('Basisgegevens+Uitleg'!$C$6="Ja",L239&amp;M239&amp;N239&amp;O239,"")&amp;IF('Basisgegevens+Uitleg'!$C$7="Ja",Q239&amp;R239&amp;S239&amp;T239,"")&amp;IF('Basisgegevens+Uitleg'!$C$8="Ja",V239&amp;W239&amp;X239&amp;Y239,"")&amp;IF('Basisgegevens+Uitleg'!$C$9="Ja",AA239&amp;AB239&amp;AC239&amp;AD239,"")),1))=TRUE,"","M ")&amp;IF(ISERROR(SEARCH("A",IF(IF('Basisgegevens+Uitleg'!$C$5="Ja",LEN(G239&amp;H239&amp;I239&amp;J239),0)+IF('Basisgegevens+Uitleg'!$C$6="Ja",LEN(L239&amp;M239&amp;N239&amp;O239),0)+IF('Basisgegevens+Uitleg'!$C$7="Ja",LEN(Q239&amp;R239&amp;S239&amp;T239),0)+IF('Basisgegevens+Uitleg'!$C$8="Ja",LEN(V239&amp;W239&amp;X239&amp;Y239),0)+IF('Basisgegevens+Uitleg'!$C$9="Ja",LEN(AA239&amp;AB239&amp;AC239&amp;AD239),0)&lt;(4+IF('Basisgegevens+Uitleg'!$C$6="Ja",4,0)+IF('Basisgegevens+Uitleg'!$C$7="Ja",4,0)+IF('Basisgegevens+Uitleg'!$C$8="Ja",4,0)+IF('Basisgegevens+Uitleg'!$C$9="Ja",4,0)),C239,"Niet")&amp;(G239&amp;H239&amp;I239&amp;J239&amp;IF('Basisgegevens+Uitleg'!$C$6="Ja",L239&amp;M239&amp;N239&amp;O239,"")&amp;IF('Basisgegevens+Uitleg'!$C$7="Ja",Q239&amp;R239&amp;S239&amp;T239,"")&amp;IF('Basisgegevens+Uitleg'!$C$8="Ja",V239&amp;W239&amp;X239&amp;Y239,"")&amp;IF('Basisgegevens+Uitleg'!$C$9="Ja",AA239&amp;AB239&amp;AC239&amp;AD239,"")),1))=TRUE,"","A")))</f>
        <v>--</v>
      </c>
      <c r="E239" s="110" t="str">
        <f t="shared" si="11"/>
        <v>--</v>
      </c>
      <c r="F239" s="138" t="str">
        <f>IF(ROW(E239)-5&lt;='Basisgegevens+Uitleg'!$C$2,F238+1,"--")</f>
        <v>--</v>
      </c>
      <c r="G239" s="86"/>
      <c r="H239" s="82"/>
      <c r="I239" s="82"/>
      <c r="J239" s="87"/>
      <c r="K239" s="9"/>
      <c r="L239" s="86"/>
      <c r="M239" s="82"/>
      <c r="N239" s="82"/>
      <c r="O239" s="87"/>
      <c r="P239" s="9"/>
      <c r="Q239" s="86"/>
      <c r="R239" s="82"/>
      <c r="S239" s="82"/>
      <c r="T239" s="87"/>
      <c r="U239" s="9"/>
      <c r="V239" s="86"/>
      <c r="W239" s="82"/>
      <c r="X239" s="82"/>
      <c r="Y239" s="87"/>
      <c r="Z239" s="9"/>
      <c r="AA239" s="86"/>
      <c r="AB239" s="82"/>
      <c r="AC239" s="82"/>
      <c r="AD239" s="87"/>
      <c r="AE239" s="9"/>
      <c r="AF239" s="108"/>
      <c r="AG239" s="18" t="str">
        <f>IF(ISERROR(VLOOKUP($F239,'Speciale dagen&amp;Activiteiten'!$A$3:$A$100,1,FALSE))=TRUE,"",VLOOKUP($F239,'Speciale dagen&amp;Activiteiten'!$A$3:$B$100,2,FALSE))</f>
        <v/>
      </c>
      <c r="AH239" s="14" t="str">
        <f>IF(ISERROR(VLOOKUP(CONCATENATE(DAY($F239),"-",MONTH($F239)),Verjaardagen!$C$2:$C$101,1,FALSE))=TRUE,"",VLOOKUP(CONCATENATE(DAY($F239),"-",MONTH($F239)),Verjaardagen!$C$2:$E$101,3,FALSE))</f>
        <v/>
      </c>
      <c r="AI239" s="15" t="str">
        <f>IF(ISERROR(VLOOKUP(F239,'School(vakanties)&amp;Activiteiten'!A$4:A$102,1,FALSE)=TRUE),IF(ISERROR(VLOOKUP(F239,'School(vakanties)&amp;Activiteiten'!B$4:B$102,1,FALSE)=TRUE),IF(AJ239&gt;0,AI238,""),VLOOKUP(F239,'School(vakanties)&amp;Activiteiten'!B$4:C$102,2,FALSE)),VLOOKUP(F239,'School(vakanties)&amp;Activiteiten'!A$4:C$102,3,FALSE))</f>
        <v/>
      </c>
      <c r="AJ239" s="16">
        <f>IF(ISERROR(VLOOKUP(F239,'School(vakanties)&amp;Activiteiten'!A$4:A$102,1,FALSE)=TRUE),IF(AND(AJ238&gt;0,AJ238&lt;999),AJ238-1,0),VLOOKUP(F239,'School(vakanties)&amp;Activiteiten'!A$4:D$102,4,FALSE))</f>
        <v>0</v>
      </c>
    </row>
    <row r="240" spans="1:36" x14ac:dyDescent="0.25">
      <c r="A240" s="180" t="str">
        <f t="shared" si="9"/>
        <v>--</v>
      </c>
      <c r="B240" s="110" t="str">
        <f t="shared" si="10"/>
        <v>--</v>
      </c>
      <c r="C240" s="179" t="str">
        <f>IF(F240="--","--",IF(ISEVEN(B240)=TRUE,SUBSTITUTE(LEFT(VLOOKUP(E240,'Basisgegevens+Uitleg'!$B$19:$D$25,3,),1),0,"--"),SUBSTITUTE(LEFT(VLOOKUP(E240,'Basisgegevens+Uitleg'!$B$19:$C$25,2,),1),0,"--")))</f>
        <v>--</v>
      </c>
      <c r="D240" s="179" t="str">
        <f>IF(F240="--","--",TRIM(IF(ISERROR(SEARCH("V",IF(IF('Basisgegevens+Uitleg'!$C$5="Ja",LEN(G240&amp;H240&amp;I240&amp;J240),0)+IF('Basisgegevens+Uitleg'!$C$6="Ja",LEN(L240&amp;M240&amp;N240&amp;O240),0)+IF('Basisgegevens+Uitleg'!$C$7="Ja",LEN(Q240&amp;R240&amp;S240&amp;T240),0)+IF('Basisgegevens+Uitleg'!$C$8="Ja",LEN(V240&amp;W240&amp;X240&amp;Y240),0)+IF('Basisgegevens+Uitleg'!$C$9="Ja",LEN(AA240&amp;AB240&amp;AC240&amp;AD240),0)&lt;(4+IF('Basisgegevens+Uitleg'!$C$6="Ja",4,0)+IF('Basisgegevens+Uitleg'!$C$7="Ja",4,0)+IF('Basisgegevens+Uitleg'!$C$8="Ja",4,0)+IF('Basisgegevens+Uitleg'!$C$9="Ja",4,0)),C240,"Niet")&amp;(G240&amp;H240&amp;I240&amp;J240&amp;IF('Basisgegevens+Uitleg'!$C$6="Ja",L240&amp;M240&amp;N240&amp;O240,"")&amp;IF('Basisgegevens+Uitleg'!$C$7="Ja",Q240&amp;R240&amp;S240&amp;T240,"")&amp;IF('Basisgegevens+Uitleg'!$C$8="Ja",V240&amp;W240&amp;X240&amp;Y240,"")&amp;IF('Basisgegevens+Uitleg'!$C$9="Ja",AA240&amp;AB240&amp;AC240&amp;AD240,"")),1))=TRUE,"","V ")&amp;IF(ISERROR(SEARCH("M",IF(IF('Basisgegevens+Uitleg'!$C$5="Ja",LEN(G240&amp;H240&amp;I240&amp;J240),0)+IF('Basisgegevens+Uitleg'!$C$6="Ja",LEN(L240&amp;M240&amp;N240&amp;O240),0)+IF('Basisgegevens+Uitleg'!$C$7="Ja",LEN(Q240&amp;R240&amp;S240&amp;T240),0)+IF('Basisgegevens+Uitleg'!$C$8="Ja",LEN(V240&amp;W240&amp;X240&amp;Y240),0)+IF('Basisgegevens+Uitleg'!$C$9="Ja",LEN(AA240&amp;AB240&amp;AC240&amp;AD240),0)&lt;(4+IF('Basisgegevens+Uitleg'!$C$6="Ja",4,0)+IF('Basisgegevens+Uitleg'!$C$7="Ja",4,0)+IF('Basisgegevens+Uitleg'!$C$8="Ja",4,0)+IF('Basisgegevens+Uitleg'!$C$9="Ja",4,0)),C240,"Niet")&amp;(G240&amp;H240&amp;I240&amp;J240&amp;IF('Basisgegevens+Uitleg'!$C$6="Ja",L240&amp;M240&amp;N240&amp;O240,"")&amp;IF('Basisgegevens+Uitleg'!$C$7="Ja",Q240&amp;R240&amp;S240&amp;T240,"")&amp;IF('Basisgegevens+Uitleg'!$C$8="Ja",V240&amp;W240&amp;X240&amp;Y240,"")&amp;IF('Basisgegevens+Uitleg'!$C$9="Ja",AA240&amp;AB240&amp;AC240&amp;AD240,"")),1))=TRUE,"","M ")&amp;IF(ISERROR(SEARCH("A",IF(IF('Basisgegevens+Uitleg'!$C$5="Ja",LEN(G240&amp;H240&amp;I240&amp;J240),0)+IF('Basisgegevens+Uitleg'!$C$6="Ja",LEN(L240&amp;M240&amp;N240&amp;O240),0)+IF('Basisgegevens+Uitleg'!$C$7="Ja",LEN(Q240&amp;R240&amp;S240&amp;T240),0)+IF('Basisgegevens+Uitleg'!$C$8="Ja",LEN(V240&amp;W240&amp;X240&amp;Y240),0)+IF('Basisgegevens+Uitleg'!$C$9="Ja",LEN(AA240&amp;AB240&amp;AC240&amp;AD240),0)&lt;(4+IF('Basisgegevens+Uitleg'!$C$6="Ja",4,0)+IF('Basisgegevens+Uitleg'!$C$7="Ja",4,0)+IF('Basisgegevens+Uitleg'!$C$8="Ja",4,0)+IF('Basisgegevens+Uitleg'!$C$9="Ja",4,0)),C240,"Niet")&amp;(G240&amp;H240&amp;I240&amp;J240&amp;IF('Basisgegevens+Uitleg'!$C$6="Ja",L240&amp;M240&amp;N240&amp;O240,"")&amp;IF('Basisgegevens+Uitleg'!$C$7="Ja",Q240&amp;R240&amp;S240&amp;T240,"")&amp;IF('Basisgegevens+Uitleg'!$C$8="Ja",V240&amp;W240&amp;X240&amp;Y240,"")&amp;IF('Basisgegevens+Uitleg'!$C$9="Ja",AA240&amp;AB240&amp;AC240&amp;AD240,"")),1))=TRUE,"","A")))</f>
        <v>--</v>
      </c>
      <c r="E240" s="110" t="str">
        <f t="shared" si="11"/>
        <v>--</v>
      </c>
      <c r="F240" s="138" t="str">
        <f>IF(ROW(E240)-5&lt;='Basisgegevens+Uitleg'!$C$2,F239+1,"--")</f>
        <v>--</v>
      </c>
      <c r="G240" s="86"/>
      <c r="H240" s="82"/>
      <c r="I240" s="82"/>
      <c r="J240" s="87"/>
      <c r="K240" s="9"/>
      <c r="L240" s="86"/>
      <c r="M240" s="82"/>
      <c r="N240" s="82"/>
      <c r="O240" s="87"/>
      <c r="P240" s="9"/>
      <c r="Q240" s="86"/>
      <c r="R240" s="82"/>
      <c r="S240" s="82"/>
      <c r="T240" s="87"/>
      <c r="U240" s="9"/>
      <c r="V240" s="86"/>
      <c r="W240" s="82"/>
      <c r="X240" s="82"/>
      <c r="Y240" s="87"/>
      <c r="Z240" s="9"/>
      <c r="AA240" s="86"/>
      <c r="AB240" s="82"/>
      <c r="AC240" s="82"/>
      <c r="AD240" s="87"/>
      <c r="AE240" s="9"/>
      <c r="AF240" s="108"/>
      <c r="AG240" s="18" t="str">
        <f>IF(ISERROR(VLOOKUP($F240,'Speciale dagen&amp;Activiteiten'!$A$3:$A$100,1,FALSE))=TRUE,"",VLOOKUP($F240,'Speciale dagen&amp;Activiteiten'!$A$3:$B$100,2,FALSE))</f>
        <v/>
      </c>
      <c r="AH240" s="14" t="str">
        <f>IF(ISERROR(VLOOKUP(CONCATENATE(DAY($F240),"-",MONTH($F240)),Verjaardagen!$C$2:$C$101,1,FALSE))=TRUE,"",VLOOKUP(CONCATENATE(DAY($F240),"-",MONTH($F240)),Verjaardagen!$C$2:$E$101,3,FALSE))</f>
        <v/>
      </c>
      <c r="AI240" s="15" t="str">
        <f>IF(ISERROR(VLOOKUP(F240,'School(vakanties)&amp;Activiteiten'!A$4:A$102,1,FALSE)=TRUE),IF(ISERROR(VLOOKUP(F240,'School(vakanties)&amp;Activiteiten'!B$4:B$102,1,FALSE)=TRUE),IF(AJ240&gt;0,AI239,""),VLOOKUP(F240,'School(vakanties)&amp;Activiteiten'!B$4:C$102,2,FALSE)),VLOOKUP(F240,'School(vakanties)&amp;Activiteiten'!A$4:C$102,3,FALSE))</f>
        <v/>
      </c>
      <c r="AJ240" s="16">
        <f>IF(ISERROR(VLOOKUP(F240,'School(vakanties)&amp;Activiteiten'!A$4:A$102,1,FALSE)=TRUE),IF(AND(AJ239&gt;0,AJ239&lt;999),AJ239-1,0),VLOOKUP(F240,'School(vakanties)&amp;Activiteiten'!A$4:D$102,4,FALSE))</f>
        <v>0</v>
      </c>
    </row>
    <row r="241" spans="1:36" x14ac:dyDescent="0.25">
      <c r="A241" s="180" t="str">
        <f t="shared" si="9"/>
        <v>--</v>
      </c>
      <c r="B241" s="110" t="str">
        <f t="shared" si="10"/>
        <v>--</v>
      </c>
      <c r="C241" s="179" t="str">
        <f>IF(F241="--","--",IF(ISEVEN(B241)=TRUE,SUBSTITUTE(LEFT(VLOOKUP(E241,'Basisgegevens+Uitleg'!$B$19:$D$25,3,),1),0,"--"),SUBSTITUTE(LEFT(VLOOKUP(E241,'Basisgegevens+Uitleg'!$B$19:$C$25,2,),1),0,"--")))</f>
        <v>--</v>
      </c>
      <c r="D241" s="179" t="str">
        <f>IF(F241="--","--",TRIM(IF(ISERROR(SEARCH("V",IF(IF('Basisgegevens+Uitleg'!$C$5="Ja",LEN(G241&amp;H241&amp;I241&amp;J241),0)+IF('Basisgegevens+Uitleg'!$C$6="Ja",LEN(L241&amp;M241&amp;N241&amp;O241),0)+IF('Basisgegevens+Uitleg'!$C$7="Ja",LEN(Q241&amp;R241&amp;S241&amp;T241),0)+IF('Basisgegevens+Uitleg'!$C$8="Ja",LEN(V241&amp;W241&amp;X241&amp;Y241),0)+IF('Basisgegevens+Uitleg'!$C$9="Ja",LEN(AA241&amp;AB241&amp;AC241&amp;AD241),0)&lt;(4+IF('Basisgegevens+Uitleg'!$C$6="Ja",4,0)+IF('Basisgegevens+Uitleg'!$C$7="Ja",4,0)+IF('Basisgegevens+Uitleg'!$C$8="Ja",4,0)+IF('Basisgegevens+Uitleg'!$C$9="Ja",4,0)),C241,"Niet")&amp;(G241&amp;H241&amp;I241&amp;J241&amp;IF('Basisgegevens+Uitleg'!$C$6="Ja",L241&amp;M241&amp;N241&amp;O241,"")&amp;IF('Basisgegevens+Uitleg'!$C$7="Ja",Q241&amp;R241&amp;S241&amp;T241,"")&amp;IF('Basisgegevens+Uitleg'!$C$8="Ja",V241&amp;W241&amp;X241&amp;Y241,"")&amp;IF('Basisgegevens+Uitleg'!$C$9="Ja",AA241&amp;AB241&amp;AC241&amp;AD241,"")),1))=TRUE,"","V ")&amp;IF(ISERROR(SEARCH("M",IF(IF('Basisgegevens+Uitleg'!$C$5="Ja",LEN(G241&amp;H241&amp;I241&amp;J241),0)+IF('Basisgegevens+Uitleg'!$C$6="Ja",LEN(L241&amp;M241&amp;N241&amp;O241),0)+IF('Basisgegevens+Uitleg'!$C$7="Ja",LEN(Q241&amp;R241&amp;S241&amp;T241),0)+IF('Basisgegevens+Uitleg'!$C$8="Ja",LEN(V241&amp;W241&amp;X241&amp;Y241),0)+IF('Basisgegevens+Uitleg'!$C$9="Ja",LEN(AA241&amp;AB241&amp;AC241&amp;AD241),0)&lt;(4+IF('Basisgegevens+Uitleg'!$C$6="Ja",4,0)+IF('Basisgegevens+Uitleg'!$C$7="Ja",4,0)+IF('Basisgegevens+Uitleg'!$C$8="Ja",4,0)+IF('Basisgegevens+Uitleg'!$C$9="Ja",4,0)),C241,"Niet")&amp;(G241&amp;H241&amp;I241&amp;J241&amp;IF('Basisgegevens+Uitleg'!$C$6="Ja",L241&amp;M241&amp;N241&amp;O241,"")&amp;IF('Basisgegevens+Uitleg'!$C$7="Ja",Q241&amp;R241&amp;S241&amp;T241,"")&amp;IF('Basisgegevens+Uitleg'!$C$8="Ja",V241&amp;W241&amp;X241&amp;Y241,"")&amp;IF('Basisgegevens+Uitleg'!$C$9="Ja",AA241&amp;AB241&amp;AC241&amp;AD241,"")),1))=TRUE,"","M ")&amp;IF(ISERROR(SEARCH("A",IF(IF('Basisgegevens+Uitleg'!$C$5="Ja",LEN(G241&amp;H241&amp;I241&amp;J241),0)+IF('Basisgegevens+Uitleg'!$C$6="Ja",LEN(L241&amp;M241&amp;N241&amp;O241),0)+IF('Basisgegevens+Uitleg'!$C$7="Ja",LEN(Q241&amp;R241&amp;S241&amp;T241),0)+IF('Basisgegevens+Uitleg'!$C$8="Ja",LEN(V241&amp;W241&amp;X241&amp;Y241),0)+IF('Basisgegevens+Uitleg'!$C$9="Ja",LEN(AA241&amp;AB241&amp;AC241&amp;AD241),0)&lt;(4+IF('Basisgegevens+Uitleg'!$C$6="Ja",4,0)+IF('Basisgegevens+Uitleg'!$C$7="Ja",4,0)+IF('Basisgegevens+Uitleg'!$C$8="Ja",4,0)+IF('Basisgegevens+Uitleg'!$C$9="Ja",4,0)),C241,"Niet")&amp;(G241&amp;H241&amp;I241&amp;J241&amp;IF('Basisgegevens+Uitleg'!$C$6="Ja",L241&amp;M241&amp;N241&amp;O241,"")&amp;IF('Basisgegevens+Uitleg'!$C$7="Ja",Q241&amp;R241&amp;S241&amp;T241,"")&amp;IF('Basisgegevens+Uitleg'!$C$8="Ja",V241&amp;W241&amp;X241&amp;Y241,"")&amp;IF('Basisgegevens+Uitleg'!$C$9="Ja",AA241&amp;AB241&amp;AC241&amp;AD241,"")),1))=TRUE,"","A")))</f>
        <v>--</v>
      </c>
      <c r="E241" s="110" t="str">
        <f t="shared" si="11"/>
        <v>--</v>
      </c>
      <c r="F241" s="138" t="str">
        <f>IF(ROW(E241)-5&lt;='Basisgegevens+Uitleg'!$C$2,F240+1,"--")</f>
        <v>--</v>
      </c>
      <c r="G241" s="86"/>
      <c r="H241" s="82"/>
      <c r="I241" s="82"/>
      <c r="J241" s="87"/>
      <c r="K241" s="9"/>
      <c r="L241" s="86"/>
      <c r="M241" s="82"/>
      <c r="N241" s="82"/>
      <c r="O241" s="87"/>
      <c r="P241" s="9"/>
      <c r="Q241" s="86"/>
      <c r="R241" s="82"/>
      <c r="S241" s="82"/>
      <c r="T241" s="87"/>
      <c r="U241" s="9"/>
      <c r="V241" s="86"/>
      <c r="W241" s="82"/>
      <c r="X241" s="82"/>
      <c r="Y241" s="87"/>
      <c r="Z241" s="9"/>
      <c r="AA241" s="86"/>
      <c r="AB241" s="82"/>
      <c r="AC241" s="82"/>
      <c r="AD241" s="87"/>
      <c r="AE241" s="9"/>
      <c r="AF241" s="108"/>
      <c r="AG241" s="18" t="str">
        <f>IF(ISERROR(VLOOKUP($F241,'Speciale dagen&amp;Activiteiten'!$A$3:$A$100,1,FALSE))=TRUE,"",VLOOKUP($F241,'Speciale dagen&amp;Activiteiten'!$A$3:$B$100,2,FALSE))</f>
        <v/>
      </c>
      <c r="AH241" s="14" t="str">
        <f>IF(ISERROR(VLOOKUP(CONCATENATE(DAY($F241),"-",MONTH($F241)),Verjaardagen!$C$2:$C$101,1,FALSE))=TRUE,"",VLOOKUP(CONCATENATE(DAY($F241),"-",MONTH($F241)),Verjaardagen!$C$2:$E$101,3,FALSE))</f>
        <v/>
      </c>
      <c r="AI241" s="15" t="str">
        <f>IF(ISERROR(VLOOKUP(F241,'School(vakanties)&amp;Activiteiten'!A$4:A$102,1,FALSE)=TRUE),IF(ISERROR(VLOOKUP(F241,'School(vakanties)&amp;Activiteiten'!B$4:B$102,1,FALSE)=TRUE),IF(AJ241&gt;0,AI240,""),VLOOKUP(F241,'School(vakanties)&amp;Activiteiten'!B$4:C$102,2,FALSE)),VLOOKUP(F241,'School(vakanties)&amp;Activiteiten'!A$4:C$102,3,FALSE))</f>
        <v/>
      </c>
      <c r="AJ241" s="16">
        <f>IF(ISERROR(VLOOKUP(F241,'School(vakanties)&amp;Activiteiten'!A$4:A$102,1,FALSE)=TRUE),IF(AND(AJ240&gt;0,AJ240&lt;999),AJ240-1,0),VLOOKUP(F241,'School(vakanties)&amp;Activiteiten'!A$4:D$102,4,FALSE))</f>
        <v>0</v>
      </c>
    </row>
    <row r="242" spans="1:36" x14ac:dyDescent="0.25">
      <c r="A242" s="180" t="str">
        <f t="shared" si="9"/>
        <v>--</v>
      </c>
      <c r="B242" s="110" t="str">
        <f t="shared" si="10"/>
        <v>--</v>
      </c>
      <c r="C242" s="179" t="str">
        <f>IF(F242="--","--",IF(ISEVEN(B242)=TRUE,SUBSTITUTE(LEFT(VLOOKUP(E242,'Basisgegevens+Uitleg'!$B$19:$D$25,3,),1),0,"--"),SUBSTITUTE(LEFT(VLOOKUP(E242,'Basisgegevens+Uitleg'!$B$19:$C$25,2,),1),0,"--")))</f>
        <v>--</v>
      </c>
      <c r="D242" s="179" t="str">
        <f>IF(F242="--","--",TRIM(IF(ISERROR(SEARCH("V",IF(IF('Basisgegevens+Uitleg'!$C$5="Ja",LEN(G242&amp;H242&amp;I242&amp;J242),0)+IF('Basisgegevens+Uitleg'!$C$6="Ja",LEN(L242&amp;M242&amp;N242&amp;O242),0)+IF('Basisgegevens+Uitleg'!$C$7="Ja",LEN(Q242&amp;R242&amp;S242&amp;T242),0)+IF('Basisgegevens+Uitleg'!$C$8="Ja",LEN(V242&amp;W242&amp;X242&amp;Y242),0)+IF('Basisgegevens+Uitleg'!$C$9="Ja",LEN(AA242&amp;AB242&amp;AC242&amp;AD242),0)&lt;(4+IF('Basisgegevens+Uitleg'!$C$6="Ja",4,0)+IF('Basisgegevens+Uitleg'!$C$7="Ja",4,0)+IF('Basisgegevens+Uitleg'!$C$8="Ja",4,0)+IF('Basisgegevens+Uitleg'!$C$9="Ja",4,0)),C242,"Niet")&amp;(G242&amp;H242&amp;I242&amp;J242&amp;IF('Basisgegevens+Uitleg'!$C$6="Ja",L242&amp;M242&amp;N242&amp;O242,"")&amp;IF('Basisgegevens+Uitleg'!$C$7="Ja",Q242&amp;R242&amp;S242&amp;T242,"")&amp;IF('Basisgegevens+Uitleg'!$C$8="Ja",V242&amp;W242&amp;X242&amp;Y242,"")&amp;IF('Basisgegevens+Uitleg'!$C$9="Ja",AA242&amp;AB242&amp;AC242&amp;AD242,"")),1))=TRUE,"","V ")&amp;IF(ISERROR(SEARCH("M",IF(IF('Basisgegevens+Uitleg'!$C$5="Ja",LEN(G242&amp;H242&amp;I242&amp;J242),0)+IF('Basisgegevens+Uitleg'!$C$6="Ja",LEN(L242&amp;M242&amp;N242&amp;O242),0)+IF('Basisgegevens+Uitleg'!$C$7="Ja",LEN(Q242&amp;R242&amp;S242&amp;T242),0)+IF('Basisgegevens+Uitleg'!$C$8="Ja",LEN(V242&amp;W242&amp;X242&amp;Y242),0)+IF('Basisgegevens+Uitleg'!$C$9="Ja",LEN(AA242&amp;AB242&amp;AC242&amp;AD242),0)&lt;(4+IF('Basisgegevens+Uitleg'!$C$6="Ja",4,0)+IF('Basisgegevens+Uitleg'!$C$7="Ja",4,0)+IF('Basisgegevens+Uitleg'!$C$8="Ja",4,0)+IF('Basisgegevens+Uitleg'!$C$9="Ja",4,0)),C242,"Niet")&amp;(G242&amp;H242&amp;I242&amp;J242&amp;IF('Basisgegevens+Uitleg'!$C$6="Ja",L242&amp;M242&amp;N242&amp;O242,"")&amp;IF('Basisgegevens+Uitleg'!$C$7="Ja",Q242&amp;R242&amp;S242&amp;T242,"")&amp;IF('Basisgegevens+Uitleg'!$C$8="Ja",V242&amp;W242&amp;X242&amp;Y242,"")&amp;IF('Basisgegevens+Uitleg'!$C$9="Ja",AA242&amp;AB242&amp;AC242&amp;AD242,"")),1))=TRUE,"","M ")&amp;IF(ISERROR(SEARCH("A",IF(IF('Basisgegevens+Uitleg'!$C$5="Ja",LEN(G242&amp;H242&amp;I242&amp;J242),0)+IF('Basisgegevens+Uitleg'!$C$6="Ja",LEN(L242&amp;M242&amp;N242&amp;O242),0)+IF('Basisgegevens+Uitleg'!$C$7="Ja",LEN(Q242&amp;R242&amp;S242&amp;T242),0)+IF('Basisgegevens+Uitleg'!$C$8="Ja",LEN(V242&amp;W242&amp;X242&amp;Y242),0)+IF('Basisgegevens+Uitleg'!$C$9="Ja",LEN(AA242&amp;AB242&amp;AC242&amp;AD242),0)&lt;(4+IF('Basisgegevens+Uitleg'!$C$6="Ja",4,0)+IF('Basisgegevens+Uitleg'!$C$7="Ja",4,0)+IF('Basisgegevens+Uitleg'!$C$8="Ja",4,0)+IF('Basisgegevens+Uitleg'!$C$9="Ja",4,0)),C242,"Niet")&amp;(G242&amp;H242&amp;I242&amp;J242&amp;IF('Basisgegevens+Uitleg'!$C$6="Ja",L242&amp;M242&amp;N242&amp;O242,"")&amp;IF('Basisgegevens+Uitleg'!$C$7="Ja",Q242&amp;R242&amp;S242&amp;T242,"")&amp;IF('Basisgegevens+Uitleg'!$C$8="Ja",V242&amp;W242&amp;X242&amp;Y242,"")&amp;IF('Basisgegevens+Uitleg'!$C$9="Ja",AA242&amp;AB242&amp;AC242&amp;AD242,"")),1))=TRUE,"","A")))</f>
        <v>--</v>
      </c>
      <c r="E242" s="110" t="str">
        <f t="shared" si="11"/>
        <v>--</v>
      </c>
      <c r="F242" s="138" t="str">
        <f>IF(ROW(E242)-5&lt;='Basisgegevens+Uitleg'!$C$2,F241+1,"--")</f>
        <v>--</v>
      </c>
      <c r="G242" s="86"/>
      <c r="H242" s="82"/>
      <c r="I242" s="82"/>
      <c r="J242" s="87"/>
      <c r="K242" s="9"/>
      <c r="L242" s="86"/>
      <c r="M242" s="82"/>
      <c r="N242" s="82"/>
      <c r="O242" s="87"/>
      <c r="P242" s="9"/>
      <c r="Q242" s="86"/>
      <c r="R242" s="82"/>
      <c r="S242" s="82"/>
      <c r="T242" s="87"/>
      <c r="U242" s="9"/>
      <c r="V242" s="86"/>
      <c r="W242" s="82"/>
      <c r="X242" s="82"/>
      <c r="Y242" s="87"/>
      <c r="Z242" s="9"/>
      <c r="AA242" s="86"/>
      <c r="AB242" s="82"/>
      <c r="AC242" s="82"/>
      <c r="AD242" s="87"/>
      <c r="AE242" s="9"/>
      <c r="AF242" s="108"/>
      <c r="AG242" s="18" t="str">
        <f>IF(ISERROR(VLOOKUP($F242,'Speciale dagen&amp;Activiteiten'!$A$3:$A$100,1,FALSE))=TRUE,"",VLOOKUP($F242,'Speciale dagen&amp;Activiteiten'!$A$3:$B$100,2,FALSE))</f>
        <v/>
      </c>
      <c r="AH242" s="14" t="str">
        <f>IF(ISERROR(VLOOKUP(CONCATENATE(DAY($F242),"-",MONTH($F242)),Verjaardagen!$C$2:$C$101,1,FALSE))=TRUE,"",VLOOKUP(CONCATENATE(DAY($F242),"-",MONTH($F242)),Verjaardagen!$C$2:$E$101,3,FALSE))</f>
        <v/>
      </c>
      <c r="AI242" s="15" t="str">
        <f>IF(ISERROR(VLOOKUP(F242,'School(vakanties)&amp;Activiteiten'!A$4:A$102,1,FALSE)=TRUE),IF(ISERROR(VLOOKUP(F242,'School(vakanties)&amp;Activiteiten'!B$4:B$102,1,FALSE)=TRUE),IF(AJ242&gt;0,AI241,""),VLOOKUP(F242,'School(vakanties)&amp;Activiteiten'!B$4:C$102,2,FALSE)),VLOOKUP(F242,'School(vakanties)&amp;Activiteiten'!A$4:C$102,3,FALSE))</f>
        <v/>
      </c>
      <c r="AJ242" s="16">
        <f>IF(ISERROR(VLOOKUP(F242,'School(vakanties)&amp;Activiteiten'!A$4:A$102,1,FALSE)=TRUE),IF(AND(AJ241&gt;0,AJ241&lt;999),AJ241-1,0),VLOOKUP(F242,'School(vakanties)&amp;Activiteiten'!A$4:D$102,4,FALSE))</f>
        <v>0</v>
      </c>
    </row>
    <row r="243" spans="1:36" x14ac:dyDescent="0.25">
      <c r="A243" s="180" t="str">
        <f t="shared" si="9"/>
        <v>--</v>
      </c>
      <c r="B243" s="110" t="str">
        <f t="shared" si="10"/>
        <v>--</v>
      </c>
      <c r="C243" s="179" t="str">
        <f>IF(F243="--","--",IF(ISEVEN(B243)=TRUE,SUBSTITUTE(LEFT(VLOOKUP(E243,'Basisgegevens+Uitleg'!$B$19:$D$25,3,),1),0,"--"),SUBSTITUTE(LEFT(VLOOKUP(E243,'Basisgegevens+Uitleg'!$B$19:$C$25,2,),1),0,"--")))</f>
        <v>--</v>
      </c>
      <c r="D243" s="179" t="str">
        <f>IF(F243="--","--",TRIM(IF(ISERROR(SEARCH("V",IF(IF('Basisgegevens+Uitleg'!$C$5="Ja",LEN(G243&amp;H243&amp;I243&amp;J243),0)+IF('Basisgegevens+Uitleg'!$C$6="Ja",LEN(L243&amp;M243&amp;N243&amp;O243),0)+IF('Basisgegevens+Uitleg'!$C$7="Ja",LEN(Q243&amp;R243&amp;S243&amp;T243),0)+IF('Basisgegevens+Uitleg'!$C$8="Ja",LEN(V243&amp;W243&amp;X243&amp;Y243),0)+IF('Basisgegevens+Uitleg'!$C$9="Ja",LEN(AA243&amp;AB243&amp;AC243&amp;AD243),0)&lt;(4+IF('Basisgegevens+Uitleg'!$C$6="Ja",4,0)+IF('Basisgegevens+Uitleg'!$C$7="Ja",4,0)+IF('Basisgegevens+Uitleg'!$C$8="Ja",4,0)+IF('Basisgegevens+Uitleg'!$C$9="Ja",4,0)),C243,"Niet")&amp;(G243&amp;H243&amp;I243&amp;J243&amp;IF('Basisgegevens+Uitleg'!$C$6="Ja",L243&amp;M243&amp;N243&amp;O243,"")&amp;IF('Basisgegevens+Uitleg'!$C$7="Ja",Q243&amp;R243&amp;S243&amp;T243,"")&amp;IF('Basisgegevens+Uitleg'!$C$8="Ja",V243&amp;W243&amp;X243&amp;Y243,"")&amp;IF('Basisgegevens+Uitleg'!$C$9="Ja",AA243&amp;AB243&amp;AC243&amp;AD243,"")),1))=TRUE,"","V ")&amp;IF(ISERROR(SEARCH("M",IF(IF('Basisgegevens+Uitleg'!$C$5="Ja",LEN(G243&amp;H243&amp;I243&amp;J243),0)+IF('Basisgegevens+Uitleg'!$C$6="Ja",LEN(L243&amp;M243&amp;N243&amp;O243),0)+IF('Basisgegevens+Uitleg'!$C$7="Ja",LEN(Q243&amp;R243&amp;S243&amp;T243),0)+IF('Basisgegevens+Uitleg'!$C$8="Ja",LEN(V243&amp;W243&amp;X243&amp;Y243),0)+IF('Basisgegevens+Uitleg'!$C$9="Ja",LEN(AA243&amp;AB243&amp;AC243&amp;AD243),0)&lt;(4+IF('Basisgegevens+Uitleg'!$C$6="Ja",4,0)+IF('Basisgegevens+Uitleg'!$C$7="Ja",4,0)+IF('Basisgegevens+Uitleg'!$C$8="Ja",4,0)+IF('Basisgegevens+Uitleg'!$C$9="Ja",4,0)),C243,"Niet")&amp;(G243&amp;H243&amp;I243&amp;J243&amp;IF('Basisgegevens+Uitleg'!$C$6="Ja",L243&amp;M243&amp;N243&amp;O243,"")&amp;IF('Basisgegevens+Uitleg'!$C$7="Ja",Q243&amp;R243&amp;S243&amp;T243,"")&amp;IF('Basisgegevens+Uitleg'!$C$8="Ja",V243&amp;W243&amp;X243&amp;Y243,"")&amp;IF('Basisgegevens+Uitleg'!$C$9="Ja",AA243&amp;AB243&amp;AC243&amp;AD243,"")),1))=TRUE,"","M ")&amp;IF(ISERROR(SEARCH("A",IF(IF('Basisgegevens+Uitleg'!$C$5="Ja",LEN(G243&amp;H243&amp;I243&amp;J243),0)+IF('Basisgegevens+Uitleg'!$C$6="Ja",LEN(L243&amp;M243&amp;N243&amp;O243),0)+IF('Basisgegevens+Uitleg'!$C$7="Ja",LEN(Q243&amp;R243&amp;S243&amp;T243),0)+IF('Basisgegevens+Uitleg'!$C$8="Ja",LEN(V243&amp;W243&amp;X243&amp;Y243),0)+IF('Basisgegevens+Uitleg'!$C$9="Ja",LEN(AA243&amp;AB243&amp;AC243&amp;AD243),0)&lt;(4+IF('Basisgegevens+Uitleg'!$C$6="Ja",4,0)+IF('Basisgegevens+Uitleg'!$C$7="Ja",4,0)+IF('Basisgegevens+Uitleg'!$C$8="Ja",4,0)+IF('Basisgegevens+Uitleg'!$C$9="Ja",4,0)),C243,"Niet")&amp;(G243&amp;H243&amp;I243&amp;J243&amp;IF('Basisgegevens+Uitleg'!$C$6="Ja",L243&amp;M243&amp;N243&amp;O243,"")&amp;IF('Basisgegevens+Uitleg'!$C$7="Ja",Q243&amp;R243&amp;S243&amp;T243,"")&amp;IF('Basisgegevens+Uitleg'!$C$8="Ja",V243&amp;W243&amp;X243&amp;Y243,"")&amp;IF('Basisgegevens+Uitleg'!$C$9="Ja",AA243&amp;AB243&amp;AC243&amp;AD243,"")),1))=TRUE,"","A")))</f>
        <v>--</v>
      </c>
      <c r="E243" s="110" t="str">
        <f t="shared" si="11"/>
        <v>--</v>
      </c>
      <c r="F243" s="138" t="str">
        <f>IF(ROW(E243)-5&lt;='Basisgegevens+Uitleg'!$C$2,F242+1,"--")</f>
        <v>--</v>
      </c>
      <c r="G243" s="86"/>
      <c r="H243" s="82"/>
      <c r="I243" s="82"/>
      <c r="J243" s="87"/>
      <c r="K243" s="9"/>
      <c r="L243" s="86"/>
      <c r="M243" s="82"/>
      <c r="N243" s="82"/>
      <c r="O243" s="87"/>
      <c r="P243" s="9"/>
      <c r="Q243" s="86"/>
      <c r="R243" s="82"/>
      <c r="S243" s="82"/>
      <c r="T243" s="87"/>
      <c r="U243" s="9"/>
      <c r="V243" s="86"/>
      <c r="W243" s="82"/>
      <c r="X243" s="82"/>
      <c r="Y243" s="87"/>
      <c r="Z243" s="9"/>
      <c r="AA243" s="86"/>
      <c r="AB243" s="82"/>
      <c r="AC243" s="82"/>
      <c r="AD243" s="87"/>
      <c r="AE243" s="9"/>
      <c r="AF243" s="108"/>
      <c r="AG243" s="18" t="str">
        <f>IF(ISERROR(VLOOKUP($F243,'Speciale dagen&amp;Activiteiten'!$A$3:$A$100,1,FALSE))=TRUE,"",VLOOKUP($F243,'Speciale dagen&amp;Activiteiten'!$A$3:$B$100,2,FALSE))</f>
        <v/>
      </c>
      <c r="AH243" s="14" t="str">
        <f>IF(ISERROR(VLOOKUP(CONCATENATE(DAY($F243),"-",MONTH($F243)),Verjaardagen!$C$2:$C$101,1,FALSE))=TRUE,"",VLOOKUP(CONCATENATE(DAY($F243),"-",MONTH($F243)),Verjaardagen!$C$2:$E$101,3,FALSE))</f>
        <v/>
      </c>
      <c r="AI243" s="15" t="str">
        <f>IF(ISERROR(VLOOKUP(F243,'School(vakanties)&amp;Activiteiten'!A$4:A$102,1,FALSE)=TRUE),IF(ISERROR(VLOOKUP(F243,'School(vakanties)&amp;Activiteiten'!B$4:B$102,1,FALSE)=TRUE),IF(AJ243&gt;0,AI242,""),VLOOKUP(F243,'School(vakanties)&amp;Activiteiten'!B$4:C$102,2,FALSE)),VLOOKUP(F243,'School(vakanties)&amp;Activiteiten'!A$4:C$102,3,FALSE))</f>
        <v/>
      </c>
      <c r="AJ243" s="16">
        <f>IF(ISERROR(VLOOKUP(F243,'School(vakanties)&amp;Activiteiten'!A$4:A$102,1,FALSE)=TRUE),IF(AND(AJ242&gt;0,AJ242&lt;999),AJ242-1,0),VLOOKUP(F243,'School(vakanties)&amp;Activiteiten'!A$4:D$102,4,FALSE))</f>
        <v>0</v>
      </c>
    </row>
    <row r="244" spans="1:36" x14ac:dyDescent="0.25">
      <c r="A244" s="180" t="str">
        <f t="shared" si="9"/>
        <v>--</v>
      </c>
      <c r="B244" s="110" t="str">
        <f t="shared" si="10"/>
        <v>--</v>
      </c>
      <c r="C244" s="179" t="str">
        <f>IF(F244="--","--",IF(ISEVEN(B244)=TRUE,SUBSTITUTE(LEFT(VLOOKUP(E244,'Basisgegevens+Uitleg'!$B$19:$D$25,3,),1),0,"--"),SUBSTITUTE(LEFT(VLOOKUP(E244,'Basisgegevens+Uitleg'!$B$19:$C$25,2,),1),0,"--")))</f>
        <v>--</v>
      </c>
      <c r="D244" s="179" t="str">
        <f>IF(F244="--","--",TRIM(IF(ISERROR(SEARCH("V",IF(IF('Basisgegevens+Uitleg'!$C$5="Ja",LEN(G244&amp;H244&amp;I244&amp;J244),0)+IF('Basisgegevens+Uitleg'!$C$6="Ja",LEN(L244&amp;M244&amp;N244&amp;O244),0)+IF('Basisgegevens+Uitleg'!$C$7="Ja",LEN(Q244&amp;R244&amp;S244&amp;T244),0)+IF('Basisgegevens+Uitleg'!$C$8="Ja",LEN(V244&amp;W244&amp;X244&amp;Y244),0)+IF('Basisgegevens+Uitleg'!$C$9="Ja",LEN(AA244&amp;AB244&amp;AC244&amp;AD244),0)&lt;(4+IF('Basisgegevens+Uitleg'!$C$6="Ja",4,0)+IF('Basisgegevens+Uitleg'!$C$7="Ja",4,0)+IF('Basisgegevens+Uitleg'!$C$8="Ja",4,0)+IF('Basisgegevens+Uitleg'!$C$9="Ja",4,0)),C244,"Niet")&amp;(G244&amp;H244&amp;I244&amp;J244&amp;IF('Basisgegevens+Uitleg'!$C$6="Ja",L244&amp;M244&amp;N244&amp;O244,"")&amp;IF('Basisgegevens+Uitleg'!$C$7="Ja",Q244&amp;R244&amp;S244&amp;T244,"")&amp;IF('Basisgegevens+Uitleg'!$C$8="Ja",V244&amp;W244&amp;X244&amp;Y244,"")&amp;IF('Basisgegevens+Uitleg'!$C$9="Ja",AA244&amp;AB244&amp;AC244&amp;AD244,"")),1))=TRUE,"","V ")&amp;IF(ISERROR(SEARCH("M",IF(IF('Basisgegevens+Uitleg'!$C$5="Ja",LEN(G244&amp;H244&amp;I244&amp;J244),0)+IF('Basisgegevens+Uitleg'!$C$6="Ja",LEN(L244&amp;M244&amp;N244&amp;O244),0)+IF('Basisgegevens+Uitleg'!$C$7="Ja",LEN(Q244&amp;R244&amp;S244&amp;T244),0)+IF('Basisgegevens+Uitleg'!$C$8="Ja",LEN(V244&amp;W244&amp;X244&amp;Y244),0)+IF('Basisgegevens+Uitleg'!$C$9="Ja",LEN(AA244&amp;AB244&amp;AC244&amp;AD244),0)&lt;(4+IF('Basisgegevens+Uitleg'!$C$6="Ja",4,0)+IF('Basisgegevens+Uitleg'!$C$7="Ja",4,0)+IF('Basisgegevens+Uitleg'!$C$8="Ja",4,0)+IF('Basisgegevens+Uitleg'!$C$9="Ja",4,0)),C244,"Niet")&amp;(G244&amp;H244&amp;I244&amp;J244&amp;IF('Basisgegevens+Uitleg'!$C$6="Ja",L244&amp;M244&amp;N244&amp;O244,"")&amp;IF('Basisgegevens+Uitleg'!$C$7="Ja",Q244&amp;R244&amp;S244&amp;T244,"")&amp;IF('Basisgegevens+Uitleg'!$C$8="Ja",V244&amp;W244&amp;X244&amp;Y244,"")&amp;IF('Basisgegevens+Uitleg'!$C$9="Ja",AA244&amp;AB244&amp;AC244&amp;AD244,"")),1))=TRUE,"","M ")&amp;IF(ISERROR(SEARCH("A",IF(IF('Basisgegevens+Uitleg'!$C$5="Ja",LEN(G244&amp;H244&amp;I244&amp;J244),0)+IF('Basisgegevens+Uitleg'!$C$6="Ja",LEN(L244&amp;M244&amp;N244&amp;O244),0)+IF('Basisgegevens+Uitleg'!$C$7="Ja",LEN(Q244&amp;R244&amp;S244&amp;T244),0)+IF('Basisgegevens+Uitleg'!$C$8="Ja",LEN(V244&amp;W244&amp;X244&amp;Y244),0)+IF('Basisgegevens+Uitleg'!$C$9="Ja",LEN(AA244&amp;AB244&amp;AC244&amp;AD244),0)&lt;(4+IF('Basisgegevens+Uitleg'!$C$6="Ja",4,0)+IF('Basisgegevens+Uitleg'!$C$7="Ja",4,0)+IF('Basisgegevens+Uitleg'!$C$8="Ja",4,0)+IF('Basisgegevens+Uitleg'!$C$9="Ja",4,0)),C244,"Niet")&amp;(G244&amp;H244&amp;I244&amp;J244&amp;IF('Basisgegevens+Uitleg'!$C$6="Ja",L244&amp;M244&amp;N244&amp;O244,"")&amp;IF('Basisgegevens+Uitleg'!$C$7="Ja",Q244&amp;R244&amp;S244&amp;T244,"")&amp;IF('Basisgegevens+Uitleg'!$C$8="Ja",V244&amp;W244&amp;X244&amp;Y244,"")&amp;IF('Basisgegevens+Uitleg'!$C$9="Ja",AA244&amp;AB244&amp;AC244&amp;AD244,"")),1))=TRUE,"","A")))</f>
        <v>--</v>
      </c>
      <c r="E244" s="110" t="str">
        <f t="shared" si="11"/>
        <v>--</v>
      </c>
      <c r="F244" s="138" t="str">
        <f>IF(ROW(E244)-5&lt;='Basisgegevens+Uitleg'!$C$2,F243+1,"--")</f>
        <v>--</v>
      </c>
      <c r="G244" s="86"/>
      <c r="H244" s="82"/>
      <c r="I244" s="82"/>
      <c r="J244" s="87"/>
      <c r="K244" s="9"/>
      <c r="L244" s="86"/>
      <c r="M244" s="82"/>
      <c r="N244" s="82"/>
      <c r="O244" s="87"/>
      <c r="P244" s="9"/>
      <c r="Q244" s="86"/>
      <c r="R244" s="82"/>
      <c r="S244" s="82"/>
      <c r="T244" s="87"/>
      <c r="U244" s="9"/>
      <c r="V244" s="86"/>
      <c r="W244" s="82"/>
      <c r="X244" s="82"/>
      <c r="Y244" s="87"/>
      <c r="Z244" s="9"/>
      <c r="AA244" s="86"/>
      <c r="AB244" s="82"/>
      <c r="AC244" s="82"/>
      <c r="AD244" s="87"/>
      <c r="AE244" s="9"/>
      <c r="AF244" s="108"/>
      <c r="AG244" s="18" t="str">
        <f>IF(ISERROR(VLOOKUP($F244,'Speciale dagen&amp;Activiteiten'!$A$3:$A$100,1,FALSE))=TRUE,"",VLOOKUP($F244,'Speciale dagen&amp;Activiteiten'!$A$3:$B$100,2,FALSE))</f>
        <v/>
      </c>
      <c r="AH244" s="14" t="str">
        <f>IF(ISERROR(VLOOKUP(CONCATENATE(DAY($F244),"-",MONTH($F244)),Verjaardagen!$C$2:$C$101,1,FALSE))=TRUE,"",VLOOKUP(CONCATENATE(DAY($F244),"-",MONTH($F244)),Verjaardagen!$C$2:$E$101,3,FALSE))</f>
        <v/>
      </c>
      <c r="AI244" s="15" t="str">
        <f>IF(ISERROR(VLOOKUP(F244,'School(vakanties)&amp;Activiteiten'!A$4:A$102,1,FALSE)=TRUE),IF(ISERROR(VLOOKUP(F244,'School(vakanties)&amp;Activiteiten'!B$4:B$102,1,FALSE)=TRUE),IF(AJ244&gt;0,AI243,""),VLOOKUP(F244,'School(vakanties)&amp;Activiteiten'!B$4:C$102,2,FALSE)),VLOOKUP(F244,'School(vakanties)&amp;Activiteiten'!A$4:C$102,3,FALSE))</f>
        <v/>
      </c>
      <c r="AJ244" s="16">
        <f>IF(ISERROR(VLOOKUP(F244,'School(vakanties)&amp;Activiteiten'!A$4:A$102,1,FALSE)=TRUE),IF(AND(AJ243&gt;0,AJ243&lt;999),AJ243-1,0),VLOOKUP(F244,'School(vakanties)&amp;Activiteiten'!A$4:D$102,4,FALSE))</f>
        <v>0</v>
      </c>
    </row>
    <row r="245" spans="1:36" x14ac:dyDescent="0.25">
      <c r="A245" s="180" t="str">
        <f t="shared" si="9"/>
        <v>--</v>
      </c>
      <c r="B245" s="110" t="str">
        <f t="shared" si="10"/>
        <v>--</v>
      </c>
      <c r="C245" s="179" t="str">
        <f>IF(F245="--","--",IF(ISEVEN(B245)=TRUE,SUBSTITUTE(LEFT(VLOOKUP(E245,'Basisgegevens+Uitleg'!$B$19:$D$25,3,),1),0,"--"),SUBSTITUTE(LEFT(VLOOKUP(E245,'Basisgegevens+Uitleg'!$B$19:$C$25,2,),1),0,"--")))</f>
        <v>--</v>
      </c>
      <c r="D245" s="179" t="str">
        <f>IF(F245="--","--",TRIM(IF(ISERROR(SEARCH("V",IF(IF('Basisgegevens+Uitleg'!$C$5="Ja",LEN(G245&amp;H245&amp;I245&amp;J245),0)+IF('Basisgegevens+Uitleg'!$C$6="Ja",LEN(L245&amp;M245&amp;N245&amp;O245),0)+IF('Basisgegevens+Uitleg'!$C$7="Ja",LEN(Q245&amp;R245&amp;S245&amp;T245),0)+IF('Basisgegevens+Uitleg'!$C$8="Ja",LEN(V245&amp;W245&amp;X245&amp;Y245),0)+IF('Basisgegevens+Uitleg'!$C$9="Ja",LEN(AA245&amp;AB245&amp;AC245&amp;AD245),0)&lt;(4+IF('Basisgegevens+Uitleg'!$C$6="Ja",4,0)+IF('Basisgegevens+Uitleg'!$C$7="Ja",4,0)+IF('Basisgegevens+Uitleg'!$C$8="Ja",4,0)+IF('Basisgegevens+Uitleg'!$C$9="Ja",4,0)),C245,"Niet")&amp;(G245&amp;H245&amp;I245&amp;J245&amp;IF('Basisgegevens+Uitleg'!$C$6="Ja",L245&amp;M245&amp;N245&amp;O245,"")&amp;IF('Basisgegevens+Uitleg'!$C$7="Ja",Q245&amp;R245&amp;S245&amp;T245,"")&amp;IF('Basisgegevens+Uitleg'!$C$8="Ja",V245&amp;W245&amp;X245&amp;Y245,"")&amp;IF('Basisgegevens+Uitleg'!$C$9="Ja",AA245&amp;AB245&amp;AC245&amp;AD245,"")),1))=TRUE,"","V ")&amp;IF(ISERROR(SEARCH("M",IF(IF('Basisgegevens+Uitleg'!$C$5="Ja",LEN(G245&amp;H245&amp;I245&amp;J245),0)+IF('Basisgegevens+Uitleg'!$C$6="Ja",LEN(L245&amp;M245&amp;N245&amp;O245),0)+IF('Basisgegevens+Uitleg'!$C$7="Ja",LEN(Q245&amp;R245&amp;S245&amp;T245),0)+IF('Basisgegevens+Uitleg'!$C$8="Ja",LEN(V245&amp;W245&amp;X245&amp;Y245),0)+IF('Basisgegevens+Uitleg'!$C$9="Ja",LEN(AA245&amp;AB245&amp;AC245&amp;AD245),0)&lt;(4+IF('Basisgegevens+Uitleg'!$C$6="Ja",4,0)+IF('Basisgegevens+Uitleg'!$C$7="Ja",4,0)+IF('Basisgegevens+Uitleg'!$C$8="Ja",4,0)+IF('Basisgegevens+Uitleg'!$C$9="Ja",4,0)),C245,"Niet")&amp;(G245&amp;H245&amp;I245&amp;J245&amp;IF('Basisgegevens+Uitleg'!$C$6="Ja",L245&amp;M245&amp;N245&amp;O245,"")&amp;IF('Basisgegevens+Uitleg'!$C$7="Ja",Q245&amp;R245&amp;S245&amp;T245,"")&amp;IF('Basisgegevens+Uitleg'!$C$8="Ja",V245&amp;W245&amp;X245&amp;Y245,"")&amp;IF('Basisgegevens+Uitleg'!$C$9="Ja",AA245&amp;AB245&amp;AC245&amp;AD245,"")),1))=TRUE,"","M ")&amp;IF(ISERROR(SEARCH("A",IF(IF('Basisgegevens+Uitleg'!$C$5="Ja",LEN(G245&amp;H245&amp;I245&amp;J245),0)+IF('Basisgegevens+Uitleg'!$C$6="Ja",LEN(L245&amp;M245&amp;N245&amp;O245),0)+IF('Basisgegevens+Uitleg'!$C$7="Ja",LEN(Q245&amp;R245&amp;S245&amp;T245),0)+IF('Basisgegevens+Uitleg'!$C$8="Ja",LEN(V245&amp;W245&amp;X245&amp;Y245),0)+IF('Basisgegevens+Uitleg'!$C$9="Ja",LEN(AA245&amp;AB245&amp;AC245&amp;AD245),0)&lt;(4+IF('Basisgegevens+Uitleg'!$C$6="Ja",4,0)+IF('Basisgegevens+Uitleg'!$C$7="Ja",4,0)+IF('Basisgegevens+Uitleg'!$C$8="Ja",4,0)+IF('Basisgegevens+Uitleg'!$C$9="Ja",4,0)),C245,"Niet")&amp;(G245&amp;H245&amp;I245&amp;J245&amp;IF('Basisgegevens+Uitleg'!$C$6="Ja",L245&amp;M245&amp;N245&amp;O245,"")&amp;IF('Basisgegevens+Uitleg'!$C$7="Ja",Q245&amp;R245&amp;S245&amp;T245,"")&amp;IF('Basisgegevens+Uitleg'!$C$8="Ja",V245&amp;W245&amp;X245&amp;Y245,"")&amp;IF('Basisgegevens+Uitleg'!$C$9="Ja",AA245&amp;AB245&amp;AC245&amp;AD245,"")),1))=TRUE,"","A")))</f>
        <v>--</v>
      </c>
      <c r="E245" s="110" t="str">
        <f t="shared" si="11"/>
        <v>--</v>
      </c>
      <c r="F245" s="138" t="str">
        <f>IF(ROW(E245)-5&lt;='Basisgegevens+Uitleg'!$C$2,F244+1,"--")</f>
        <v>--</v>
      </c>
      <c r="G245" s="86"/>
      <c r="H245" s="82"/>
      <c r="I245" s="82"/>
      <c r="J245" s="87"/>
      <c r="K245" s="9"/>
      <c r="L245" s="86"/>
      <c r="M245" s="82"/>
      <c r="N245" s="82"/>
      <c r="O245" s="87"/>
      <c r="P245" s="9"/>
      <c r="Q245" s="86"/>
      <c r="R245" s="82"/>
      <c r="S245" s="82"/>
      <c r="T245" s="87"/>
      <c r="U245" s="9"/>
      <c r="V245" s="86"/>
      <c r="W245" s="82"/>
      <c r="X245" s="82"/>
      <c r="Y245" s="87"/>
      <c r="Z245" s="9"/>
      <c r="AA245" s="86"/>
      <c r="AB245" s="82"/>
      <c r="AC245" s="82"/>
      <c r="AD245" s="87"/>
      <c r="AE245" s="9"/>
      <c r="AF245" s="108"/>
      <c r="AG245" s="18" t="str">
        <f>IF(ISERROR(VLOOKUP($F245,'Speciale dagen&amp;Activiteiten'!$A$3:$A$100,1,FALSE))=TRUE,"",VLOOKUP($F245,'Speciale dagen&amp;Activiteiten'!$A$3:$B$100,2,FALSE))</f>
        <v/>
      </c>
      <c r="AH245" s="14" t="str">
        <f>IF(ISERROR(VLOOKUP(CONCATENATE(DAY($F245),"-",MONTH($F245)),Verjaardagen!$C$2:$C$101,1,FALSE))=TRUE,"",VLOOKUP(CONCATENATE(DAY($F245),"-",MONTH($F245)),Verjaardagen!$C$2:$E$101,3,FALSE))</f>
        <v/>
      </c>
      <c r="AI245" s="15" t="str">
        <f>IF(ISERROR(VLOOKUP(F245,'School(vakanties)&amp;Activiteiten'!A$4:A$102,1,FALSE)=TRUE),IF(ISERROR(VLOOKUP(F245,'School(vakanties)&amp;Activiteiten'!B$4:B$102,1,FALSE)=TRUE),IF(AJ245&gt;0,AI244,""),VLOOKUP(F245,'School(vakanties)&amp;Activiteiten'!B$4:C$102,2,FALSE)),VLOOKUP(F245,'School(vakanties)&amp;Activiteiten'!A$4:C$102,3,FALSE))</f>
        <v/>
      </c>
      <c r="AJ245" s="16">
        <f>IF(ISERROR(VLOOKUP(F245,'School(vakanties)&amp;Activiteiten'!A$4:A$102,1,FALSE)=TRUE),IF(AND(AJ244&gt;0,AJ244&lt;999),AJ244-1,0),VLOOKUP(F245,'School(vakanties)&amp;Activiteiten'!A$4:D$102,4,FALSE))</f>
        <v>0</v>
      </c>
    </row>
    <row r="246" spans="1:36" x14ac:dyDescent="0.25">
      <c r="A246" s="180" t="str">
        <f t="shared" si="9"/>
        <v>--</v>
      </c>
      <c r="B246" s="110" t="str">
        <f t="shared" si="10"/>
        <v>--</v>
      </c>
      <c r="C246" s="179" t="str">
        <f>IF(F246="--","--",IF(ISEVEN(B246)=TRUE,SUBSTITUTE(LEFT(VLOOKUP(E246,'Basisgegevens+Uitleg'!$B$19:$D$25,3,),1),0,"--"),SUBSTITUTE(LEFT(VLOOKUP(E246,'Basisgegevens+Uitleg'!$B$19:$C$25,2,),1),0,"--")))</f>
        <v>--</v>
      </c>
      <c r="D246" s="179" t="str">
        <f>IF(F246="--","--",TRIM(IF(ISERROR(SEARCH("V",IF(IF('Basisgegevens+Uitleg'!$C$5="Ja",LEN(G246&amp;H246&amp;I246&amp;J246),0)+IF('Basisgegevens+Uitleg'!$C$6="Ja",LEN(L246&amp;M246&amp;N246&amp;O246),0)+IF('Basisgegevens+Uitleg'!$C$7="Ja",LEN(Q246&amp;R246&amp;S246&amp;T246),0)+IF('Basisgegevens+Uitleg'!$C$8="Ja",LEN(V246&amp;W246&amp;X246&amp;Y246),0)+IF('Basisgegevens+Uitleg'!$C$9="Ja",LEN(AA246&amp;AB246&amp;AC246&amp;AD246),0)&lt;(4+IF('Basisgegevens+Uitleg'!$C$6="Ja",4,0)+IF('Basisgegevens+Uitleg'!$C$7="Ja",4,0)+IF('Basisgegevens+Uitleg'!$C$8="Ja",4,0)+IF('Basisgegevens+Uitleg'!$C$9="Ja",4,0)),C246,"Niet")&amp;(G246&amp;H246&amp;I246&amp;J246&amp;IF('Basisgegevens+Uitleg'!$C$6="Ja",L246&amp;M246&amp;N246&amp;O246,"")&amp;IF('Basisgegevens+Uitleg'!$C$7="Ja",Q246&amp;R246&amp;S246&amp;T246,"")&amp;IF('Basisgegevens+Uitleg'!$C$8="Ja",V246&amp;W246&amp;X246&amp;Y246,"")&amp;IF('Basisgegevens+Uitleg'!$C$9="Ja",AA246&amp;AB246&amp;AC246&amp;AD246,"")),1))=TRUE,"","V ")&amp;IF(ISERROR(SEARCH("M",IF(IF('Basisgegevens+Uitleg'!$C$5="Ja",LEN(G246&amp;H246&amp;I246&amp;J246),0)+IF('Basisgegevens+Uitleg'!$C$6="Ja",LEN(L246&amp;M246&amp;N246&amp;O246),0)+IF('Basisgegevens+Uitleg'!$C$7="Ja",LEN(Q246&amp;R246&amp;S246&amp;T246),0)+IF('Basisgegevens+Uitleg'!$C$8="Ja",LEN(V246&amp;W246&amp;X246&amp;Y246),0)+IF('Basisgegevens+Uitleg'!$C$9="Ja",LEN(AA246&amp;AB246&amp;AC246&amp;AD246),0)&lt;(4+IF('Basisgegevens+Uitleg'!$C$6="Ja",4,0)+IF('Basisgegevens+Uitleg'!$C$7="Ja",4,0)+IF('Basisgegevens+Uitleg'!$C$8="Ja",4,0)+IF('Basisgegevens+Uitleg'!$C$9="Ja",4,0)),C246,"Niet")&amp;(G246&amp;H246&amp;I246&amp;J246&amp;IF('Basisgegevens+Uitleg'!$C$6="Ja",L246&amp;M246&amp;N246&amp;O246,"")&amp;IF('Basisgegevens+Uitleg'!$C$7="Ja",Q246&amp;R246&amp;S246&amp;T246,"")&amp;IF('Basisgegevens+Uitleg'!$C$8="Ja",V246&amp;W246&amp;X246&amp;Y246,"")&amp;IF('Basisgegevens+Uitleg'!$C$9="Ja",AA246&amp;AB246&amp;AC246&amp;AD246,"")),1))=TRUE,"","M ")&amp;IF(ISERROR(SEARCH("A",IF(IF('Basisgegevens+Uitleg'!$C$5="Ja",LEN(G246&amp;H246&amp;I246&amp;J246),0)+IF('Basisgegevens+Uitleg'!$C$6="Ja",LEN(L246&amp;M246&amp;N246&amp;O246),0)+IF('Basisgegevens+Uitleg'!$C$7="Ja",LEN(Q246&amp;R246&amp;S246&amp;T246),0)+IF('Basisgegevens+Uitleg'!$C$8="Ja",LEN(V246&amp;W246&amp;X246&amp;Y246),0)+IF('Basisgegevens+Uitleg'!$C$9="Ja",LEN(AA246&amp;AB246&amp;AC246&amp;AD246),0)&lt;(4+IF('Basisgegevens+Uitleg'!$C$6="Ja",4,0)+IF('Basisgegevens+Uitleg'!$C$7="Ja",4,0)+IF('Basisgegevens+Uitleg'!$C$8="Ja",4,0)+IF('Basisgegevens+Uitleg'!$C$9="Ja",4,0)),C246,"Niet")&amp;(G246&amp;H246&amp;I246&amp;J246&amp;IF('Basisgegevens+Uitleg'!$C$6="Ja",L246&amp;M246&amp;N246&amp;O246,"")&amp;IF('Basisgegevens+Uitleg'!$C$7="Ja",Q246&amp;R246&amp;S246&amp;T246,"")&amp;IF('Basisgegevens+Uitleg'!$C$8="Ja",V246&amp;W246&amp;X246&amp;Y246,"")&amp;IF('Basisgegevens+Uitleg'!$C$9="Ja",AA246&amp;AB246&amp;AC246&amp;AD246,"")),1))=TRUE,"","A")))</f>
        <v>--</v>
      </c>
      <c r="E246" s="110" t="str">
        <f t="shared" si="11"/>
        <v>--</v>
      </c>
      <c r="F246" s="138" t="str">
        <f>IF(ROW(E246)-5&lt;='Basisgegevens+Uitleg'!$C$2,F245+1,"--")</f>
        <v>--</v>
      </c>
      <c r="G246" s="86"/>
      <c r="H246" s="82"/>
      <c r="I246" s="82"/>
      <c r="J246" s="87"/>
      <c r="K246" s="9"/>
      <c r="L246" s="86"/>
      <c r="M246" s="82"/>
      <c r="N246" s="82"/>
      <c r="O246" s="87"/>
      <c r="P246" s="9"/>
      <c r="Q246" s="86"/>
      <c r="R246" s="82"/>
      <c r="S246" s="82"/>
      <c r="T246" s="87"/>
      <c r="U246" s="9"/>
      <c r="V246" s="86"/>
      <c r="W246" s="82"/>
      <c r="X246" s="82"/>
      <c r="Y246" s="87"/>
      <c r="Z246" s="9"/>
      <c r="AA246" s="86"/>
      <c r="AB246" s="82"/>
      <c r="AC246" s="82"/>
      <c r="AD246" s="87"/>
      <c r="AE246" s="9"/>
      <c r="AF246" s="108"/>
      <c r="AG246" s="18" t="str">
        <f>IF(ISERROR(VLOOKUP($F246,'Speciale dagen&amp;Activiteiten'!$A$3:$A$100,1,FALSE))=TRUE,"",VLOOKUP($F246,'Speciale dagen&amp;Activiteiten'!$A$3:$B$100,2,FALSE))</f>
        <v/>
      </c>
      <c r="AH246" s="14" t="str">
        <f>IF(ISERROR(VLOOKUP(CONCATENATE(DAY($F246),"-",MONTH($F246)),Verjaardagen!$C$2:$C$101,1,FALSE))=TRUE,"",VLOOKUP(CONCATENATE(DAY($F246),"-",MONTH($F246)),Verjaardagen!$C$2:$E$101,3,FALSE))</f>
        <v/>
      </c>
      <c r="AI246" s="15" t="str">
        <f>IF(ISERROR(VLOOKUP(F246,'School(vakanties)&amp;Activiteiten'!A$4:A$102,1,FALSE)=TRUE),IF(ISERROR(VLOOKUP(F246,'School(vakanties)&amp;Activiteiten'!B$4:B$102,1,FALSE)=TRUE),IF(AJ246&gt;0,AI245,""),VLOOKUP(F246,'School(vakanties)&amp;Activiteiten'!B$4:C$102,2,FALSE)),VLOOKUP(F246,'School(vakanties)&amp;Activiteiten'!A$4:C$102,3,FALSE))</f>
        <v/>
      </c>
      <c r="AJ246" s="16">
        <f>IF(ISERROR(VLOOKUP(F246,'School(vakanties)&amp;Activiteiten'!A$4:A$102,1,FALSE)=TRUE),IF(AND(AJ245&gt;0,AJ245&lt;999),AJ245-1,0),VLOOKUP(F246,'School(vakanties)&amp;Activiteiten'!A$4:D$102,4,FALSE))</f>
        <v>0</v>
      </c>
    </row>
    <row r="247" spans="1:36" x14ac:dyDescent="0.25">
      <c r="A247" s="180" t="str">
        <f t="shared" si="9"/>
        <v>--</v>
      </c>
      <c r="B247" s="110" t="str">
        <f t="shared" si="10"/>
        <v>--</v>
      </c>
      <c r="C247" s="179" t="str">
        <f>IF(F247="--","--",IF(ISEVEN(B247)=TRUE,SUBSTITUTE(LEFT(VLOOKUP(E247,'Basisgegevens+Uitleg'!$B$19:$D$25,3,),1),0,"--"),SUBSTITUTE(LEFT(VLOOKUP(E247,'Basisgegevens+Uitleg'!$B$19:$C$25,2,),1),0,"--")))</f>
        <v>--</v>
      </c>
      <c r="D247" s="179" t="str">
        <f>IF(F247="--","--",TRIM(IF(ISERROR(SEARCH("V",IF(IF('Basisgegevens+Uitleg'!$C$5="Ja",LEN(G247&amp;H247&amp;I247&amp;J247),0)+IF('Basisgegevens+Uitleg'!$C$6="Ja",LEN(L247&amp;M247&amp;N247&amp;O247),0)+IF('Basisgegevens+Uitleg'!$C$7="Ja",LEN(Q247&amp;R247&amp;S247&amp;T247),0)+IF('Basisgegevens+Uitleg'!$C$8="Ja",LEN(V247&amp;W247&amp;X247&amp;Y247),0)+IF('Basisgegevens+Uitleg'!$C$9="Ja",LEN(AA247&amp;AB247&amp;AC247&amp;AD247),0)&lt;(4+IF('Basisgegevens+Uitleg'!$C$6="Ja",4,0)+IF('Basisgegevens+Uitleg'!$C$7="Ja",4,0)+IF('Basisgegevens+Uitleg'!$C$8="Ja",4,0)+IF('Basisgegevens+Uitleg'!$C$9="Ja",4,0)),C247,"Niet")&amp;(G247&amp;H247&amp;I247&amp;J247&amp;IF('Basisgegevens+Uitleg'!$C$6="Ja",L247&amp;M247&amp;N247&amp;O247,"")&amp;IF('Basisgegevens+Uitleg'!$C$7="Ja",Q247&amp;R247&amp;S247&amp;T247,"")&amp;IF('Basisgegevens+Uitleg'!$C$8="Ja",V247&amp;W247&amp;X247&amp;Y247,"")&amp;IF('Basisgegevens+Uitleg'!$C$9="Ja",AA247&amp;AB247&amp;AC247&amp;AD247,"")),1))=TRUE,"","V ")&amp;IF(ISERROR(SEARCH("M",IF(IF('Basisgegevens+Uitleg'!$C$5="Ja",LEN(G247&amp;H247&amp;I247&amp;J247),0)+IF('Basisgegevens+Uitleg'!$C$6="Ja",LEN(L247&amp;M247&amp;N247&amp;O247),0)+IF('Basisgegevens+Uitleg'!$C$7="Ja",LEN(Q247&amp;R247&amp;S247&amp;T247),0)+IF('Basisgegevens+Uitleg'!$C$8="Ja",LEN(V247&amp;W247&amp;X247&amp;Y247),0)+IF('Basisgegevens+Uitleg'!$C$9="Ja",LEN(AA247&amp;AB247&amp;AC247&amp;AD247),0)&lt;(4+IF('Basisgegevens+Uitleg'!$C$6="Ja",4,0)+IF('Basisgegevens+Uitleg'!$C$7="Ja",4,0)+IF('Basisgegevens+Uitleg'!$C$8="Ja",4,0)+IF('Basisgegevens+Uitleg'!$C$9="Ja",4,0)),C247,"Niet")&amp;(G247&amp;H247&amp;I247&amp;J247&amp;IF('Basisgegevens+Uitleg'!$C$6="Ja",L247&amp;M247&amp;N247&amp;O247,"")&amp;IF('Basisgegevens+Uitleg'!$C$7="Ja",Q247&amp;R247&amp;S247&amp;T247,"")&amp;IF('Basisgegevens+Uitleg'!$C$8="Ja",V247&amp;W247&amp;X247&amp;Y247,"")&amp;IF('Basisgegevens+Uitleg'!$C$9="Ja",AA247&amp;AB247&amp;AC247&amp;AD247,"")),1))=TRUE,"","M ")&amp;IF(ISERROR(SEARCH("A",IF(IF('Basisgegevens+Uitleg'!$C$5="Ja",LEN(G247&amp;H247&amp;I247&amp;J247),0)+IF('Basisgegevens+Uitleg'!$C$6="Ja",LEN(L247&amp;M247&amp;N247&amp;O247),0)+IF('Basisgegevens+Uitleg'!$C$7="Ja",LEN(Q247&amp;R247&amp;S247&amp;T247),0)+IF('Basisgegevens+Uitleg'!$C$8="Ja",LEN(V247&amp;W247&amp;X247&amp;Y247),0)+IF('Basisgegevens+Uitleg'!$C$9="Ja",LEN(AA247&amp;AB247&amp;AC247&amp;AD247),0)&lt;(4+IF('Basisgegevens+Uitleg'!$C$6="Ja",4,0)+IF('Basisgegevens+Uitleg'!$C$7="Ja",4,0)+IF('Basisgegevens+Uitleg'!$C$8="Ja",4,0)+IF('Basisgegevens+Uitleg'!$C$9="Ja",4,0)),C247,"Niet")&amp;(G247&amp;H247&amp;I247&amp;J247&amp;IF('Basisgegevens+Uitleg'!$C$6="Ja",L247&amp;M247&amp;N247&amp;O247,"")&amp;IF('Basisgegevens+Uitleg'!$C$7="Ja",Q247&amp;R247&amp;S247&amp;T247,"")&amp;IF('Basisgegevens+Uitleg'!$C$8="Ja",V247&amp;W247&amp;X247&amp;Y247,"")&amp;IF('Basisgegevens+Uitleg'!$C$9="Ja",AA247&amp;AB247&amp;AC247&amp;AD247,"")),1))=TRUE,"","A")))</f>
        <v>--</v>
      </c>
      <c r="E247" s="110" t="str">
        <f t="shared" si="11"/>
        <v>--</v>
      </c>
      <c r="F247" s="138" t="str">
        <f>IF(ROW(E247)-5&lt;='Basisgegevens+Uitleg'!$C$2,F246+1,"--")</f>
        <v>--</v>
      </c>
      <c r="G247" s="86"/>
      <c r="H247" s="82"/>
      <c r="I247" s="82"/>
      <c r="J247" s="87"/>
      <c r="K247" s="9"/>
      <c r="L247" s="86"/>
      <c r="M247" s="82"/>
      <c r="N247" s="82"/>
      <c r="O247" s="87"/>
      <c r="P247" s="9"/>
      <c r="Q247" s="86"/>
      <c r="R247" s="82"/>
      <c r="S247" s="82"/>
      <c r="T247" s="87"/>
      <c r="U247" s="9"/>
      <c r="V247" s="86"/>
      <c r="W247" s="82"/>
      <c r="X247" s="82"/>
      <c r="Y247" s="87"/>
      <c r="Z247" s="9"/>
      <c r="AA247" s="86"/>
      <c r="AB247" s="82"/>
      <c r="AC247" s="82"/>
      <c r="AD247" s="87"/>
      <c r="AE247" s="9"/>
      <c r="AF247" s="108"/>
      <c r="AG247" s="18" t="str">
        <f>IF(ISERROR(VLOOKUP($F247,'Speciale dagen&amp;Activiteiten'!$A$3:$A$100,1,FALSE))=TRUE,"",VLOOKUP($F247,'Speciale dagen&amp;Activiteiten'!$A$3:$B$100,2,FALSE))</f>
        <v/>
      </c>
      <c r="AH247" s="14" t="str">
        <f>IF(ISERROR(VLOOKUP(CONCATENATE(DAY($F247),"-",MONTH($F247)),Verjaardagen!$C$2:$C$101,1,FALSE))=TRUE,"",VLOOKUP(CONCATENATE(DAY($F247),"-",MONTH($F247)),Verjaardagen!$C$2:$E$101,3,FALSE))</f>
        <v/>
      </c>
      <c r="AI247" s="15" t="str">
        <f>IF(ISERROR(VLOOKUP(F247,'School(vakanties)&amp;Activiteiten'!A$4:A$102,1,FALSE)=TRUE),IF(ISERROR(VLOOKUP(F247,'School(vakanties)&amp;Activiteiten'!B$4:B$102,1,FALSE)=TRUE),IF(AJ247&gt;0,AI246,""),VLOOKUP(F247,'School(vakanties)&amp;Activiteiten'!B$4:C$102,2,FALSE)),VLOOKUP(F247,'School(vakanties)&amp;Activiteiten'!A$4:C$102,3,FALSE))</f>
        <v/>
      </c>
      <c r="AJ247" s="16">
        <f>IF(ISERROR(VLOOKUP(F247,'School(vakanties)&amp;Activiteiten'!A$4:A$102,1,FALSE)=TRUE),IF(AND(AJ246&gt;0,AJ246&lt;999),AJ246-1,0),VLOOKUP(F247,'School(vakanties)&amp;Activiteiten'!A$4:D$102,4,FALSE))</f>
        <v>0</v>
      </c>
    </row>
    <row r="248" spans="1:36" x14ac:dyDescent="0.25">
      <c r="A248" s="180" t="str">
        <f t="shared" si="9"/>
        <v>--</v>
      </c>
      <c r="B248" s="110" t="str">
        <f t="shared" si="10"/>
        <v>--</v>
      </c>
      <c r="C248" s="179" t="str">
        <f>IF(F248="--","--",IF(ISEVEN(B248)=TRUE,SUBSTITUTE(LEFT(VLOOKUP(E248,'Basisgegevens+Uitleg'!$B$19:$D$25,3,),1),0,"--"),SUBSTITUTE(LEFT(VLOOKUP(E248,'Basisgegevens+Uitleg'!$B$19:$C$25,2,),1),0,"--")))</f>
        <v>--</v>
      </c>
      <c r="D248" s="179" t="str">
        <f>IF(F248="--","--",TRIM(IF(ISERROR(SEARCH("V",IF(IF('Basisgegevens+Uitleg'!$C$5="Ja",LEN(G248&amp;H248&amp;I248&amp;J248),0)+IF('Basisgegevens+Uitleg'!$C$6="Ja",LEN(L248&amp;M248&amp;N248&amp;O248),0)+IF('Basisgegevens+Uitleg'!$C$7="Ja",LEN(Q248&amp;R248&amp;S248&amp;T248),0)+IF('Basisgegevens+Uitleg'!$C$8="Ja",LEN(V248&amp;W248&amp;X248&amp;Y248),0)+IF('Basisgegevens+Uitleg'!$C$9="Ja",LEN(AA248&amp;AB248&amp;AC248&amp;AD248),0)&lt;(4+IF('Basisgegevens+Uitleg'!$C$6="Ja",4,0)+IF('Basisgegevens+Uitleg'!$C$7="Ja",4,0)+IF('Basisgegevens+Uitleg'!$C$8="Ja",4,0)+IF('Basisgegevens+Uitleg'!$C$9="Ja",4,0)),C248,"Niet")&amp;(G248&amp;H248&amp;I248&amp;J248&amp;IF('Basisgegevens+Uitleg'!$C$6="Ja",L248&amp;M248&amp;N248&amp;O248,"")&amp;IF('Basisgegevens+Uitleg'!$C$7="Ja",Q248&amp;R248&amp;S248&amp;T248,"")&amp;IF('Basisgegevens+Uitleg'!$C$8="Ja",V248&amp;W248&amp;X248&amp;Y248,"")&amp;IF('Basisgegevens+Uitleg'!$C$9="Ja",AA248&amp;AB248&amp;AC248&amp;AD248,"")),1))=TRUE,"","V ")&amp;IF(ISERROR(SEARCH("M",IF(IF('Basisgegevens+Uitleg'!$C$5="Ja",LEN(G248&amp;H248&amp;I248&amp;J248),0)+IF('Basisgegevens+Uitleg'!$C$6="Ja",LEN(L248&amp;M248&amp;N248&amp;O248),0)+IF('Basisgegevens+Uitleg'!$C$7="Ja",LEN(Q248&amp;R248&amp;S248&amp;T248),0)+IF('Basisgegevens+Uitleg'!$C$8="Ja",LEN(V248&amp;W248&amp;X248&amp;Y248),0)+IF('Basisgegevens+Uitleg'!$C$9="Ja",LEN(AA248&amp;AB248&amp;AC248&amp;AD248),0)&lt;(4+IF('Basisgegevens+Uitleg'!$C$6="Ja",4,0)+IF('Basisgegevens+Uitleg'!$C$7="Ja",4,0)+IF('Basisgegevens+Uitleg'!$C$8="Ja",4,0)+IF('Basisgegevens+Uitleg'!$C$9="Ja",4,0)),C248,"Niet")&amp;(G248&amp;H248&amp;I248&amp;J248&amp;IF('Basisgegevens+Uitleg'!$C$6="Ja",L248&amp;M248&amp;N248&amp;O248,"")&amp;IF('Basisgegevens+Uitleg'!$C$7="Ja",Q248&amp;R248&amp;S248&amp;T248,"")&amp;IF('Basisgegevens+Uitleg'!$C$8="Ja",V248&amp;W248&amp;X248&amp;Y248,"")&amp;IF('Basisgegevens+Uitleg'!$C$9="Ja",AA248&amp;AB248&amp;AC248&amp;AD248,"")),1))=TRUE,"","M ")&amp;IF(ISERROR(SEARCH("A",IF(IF('Basisgegevens+Uitleg'!$C$5="Ja",LEN(G248&amp;H248&amp;I248&amp;J248),0)+IF('Basisgegevens+Uitleg'!$C$6="Ja",LEN(L248&amp;M248&amp;N248&amp;O248),0)+IF('Basisgegevens+Uitleg'!$C$7="Ja",LEN(Q248&amp;R248&amp;S248&amp;T248),0)+IF('Basisgegevens+Uitleg'!$C$8="Ja",LEN(V248&amp;W248&amp;X248&amp;Y248),0)+IF('Basisgegevens+Uitleg'!$C$9="Ja",LEN(AA248&amp;AB248&amp;AC248&amp;AD248),0)&lt;(4+IF('Basisgegevens+Uitleg'!$C$6="Ja",4,0)+IF('Basisgegevens+Uitleg'!$C$7="Ja",4,0)+IF('Basisgegevens+Uitleg'!$C$8="Ja",4,0)+IF('Basisgegevens+Uitleg'!$C$9="Ja",4,0)),C248,"Niet")&amp;(G248&amp;H248&amp;I248&amp;J248&amp;IF('Basisgegevens+Uitleg'!$C$6="Ja",L248&amp;M248&amp;N248&amp;O248,"")&amp;IF('Basisgegevens+Uitleg'!$C$7="Ja",Q248&amp;R248&amp;S248&amp;T248,"")&amp;IF('Basisgegevens+Uitleg'!$C$8="Ja",V248&amp;W248&amp;X248&amp;Y248,"")&amp;IF('Basisgegevens+Uitleg'!$C$9="Ja",AA248&amp;AB248&amp;AC248&amp;AD248,"")),1))=TRUE,"","A")))</f>
        <v>--</v>
      </c>
      <c r="E248" s="110" t="str">
        <f t="shared" si="11"/>
        <v>--</v>
      </c>
      <c r="F248" s="138" t="str">
        <f>IF(ROW(E248)-5&lt;='Basisgegevens+Uitleg'!$C$2,F247+1,"--")</f>
        <v>--</v>
      </c>
      <c r="G248" s="86"/>
      <c r="H248" s="82"/>
      <c r="I248" s="82"/>
      <c r="J248" s="87"/>
      <c r="K248" s="9"/>
      <c r="L248" s="86"/>
      <c r="M248" s="82"/>
      <c r="N248" s="82"/>
      <c r="O248" s="87"/>
      <c r="P248" s="9"/>
      <c r="Q248" s="86"/>
      <c r="R248" s="82"/>
      <c r="S248" s="82"/>
      <c r="T248" s="87"/>
      <c r="U248" s="9"/>
      <c r="V248" s="86"/>
      <c r="W248" s="82"/>
      <c r="X248" s="82"/>
      <c r="Y248" s="87"/>
      <c r="Z248" s="9"/>
      <c r="AA248" s="86"/>
      <c r="AB248" s="82"/>
      <c r="AC248" s="82"/>
      <c r="AD248" s="87"/>
      <c r="AE248" s="9"/>
      <c r="AF248" s="108"/>
      <c r="AG248" s="18" t="str">
        <f>IF(ISERROR(VLOOKUP($F248,'Speciale dagen&amp;Activiteiten'!$A$3:$A$100,1,FALSE))=TRUE,"",VLOOKUP($F248,'Speciale dagen&amp;Activiteiten'!$A$3:$B$100,2,FALSE))</f>
        <v/>
      </c>
      <c r="AH248" s="14" t="str">
        <f>IF(ISERROR(VLOOKUP(CONCATENATE(DAY($F248),"-",MONTH($F248)),Verjaardagen!$C$2:$C$101,1,FALSE))=TRUE,"",VLOOKUP(CONCATENATE(DAY($F248),"-",MONTH($F248)),Verjaardagen!$C$2:$E$101,3,FALSE))</f>
        <v/>
      </c>
      <c r="AI248" s="15" t="str">
        <f>IF(ISERROR(VLOOKUP(F248,'School(vakanties)&amp;Activiteiten'!A$4:A$102,1,FALSE)=TRUE),IF(ISERROR(VLOOKUP(F248,'School(vakanties)&amp;Activiteiten'!B$4:B$102,1,FALSE)=TRUE),IF(AJ248&gt;0,AI247,""),VLOOKUP(F248,'School(vakanties)&amp;Activiteiten'!B$4:C$102,2,FALSE)),VLOOKUP(F248,'School(vakanties)&amp;Activiteiten'!A$4:C$102,3,FALSE))</f>
        <v/>
      </c>
      <c r="AJ248" s="16">
        <f>IF(ISERROR(VLOOKUP(F248,'School(vakanties)&amp;Activiteiten'!A$4:A$102,1,FALSE)=TRUE),IF(AND(AJ247&gt;0,AJ247&lt;999),AJ247-1,0),VLOOKUP(F248,'School(vakanties)&amp;Activiteiten'!A$4:D$102,4,FALSE))</f>
        <v>0</v>
      </c>
    </row>
    <row r="249" spans="1:36" x14ac:dyDescent="0.25">
      <c r="A249" s="180" t="str">
        <f t="shared" si="9"/>
        <v>--</v>
      </c>
      <c r="B249" s="110" t="str">
        <f t="shared" si="10"/>
        <v>--</v>
      </c>
      <c r="C249" s="179" t="str">
        <f>IF(F249="--","--",IF(ISEVEN(B249)=TRUE,SUBSTITUTE(LEFT(VLOOKUP(E249,'Basisgegevens+Uitleg'!$B$19:$D$25,3,),1),0,"--"),SUBSTITUTE(LEFT(VLOOKUP(E249,'Basisgegevens+Uitleg'!$B$19:$C$25,2,),1),0,"--")))</f>
        <v>--</v>
      </c>
      <c r="D249" s="179" t="str">
        <f>IF(F249="--","--",TRIM(IF(ISERROR(SEARCH("V",IF(IF('Basisgegevens+Uitleg'!$C$5="Ja",LEN(G249&amp;H249&amp;I249&amp;J249),0)+IF('Basisgegevens+Uitleg'!$C$6="Ja",LEN(L249&amp;M249&amp;N249&amp;O249),0)+IF('Basisgegevens+Uitleg'!$C$7="Ja",LEN(Q249&amp;R249&amp;S249&amp;T249),0)+IF('Basisgegevens+Uitleg'!$C$8="Ja",LEN(V249&amp;W249&amp;X249&amp;Y249),0)+IF('Basisgegevens+Uitleg'!$C$9="Ja",LEN(AA249&amp;AB249&amp;AC249&amp;AD249),0)&lt;(4+IF('Basisgegevens+Uitleg'!$C$6="Ja",4,0)+IF('Basisgegevens+Uitleg'!$C$7="Ja",4,0)+IF('Basisgegevens+Uitleg'!$C$8="Ja",4,0)+IF('Basisgegevens+Uitleg'!$C$9="Ja",4,0)),C249,"Niet")&amp;(G249&amp;H249&amp;I249&amp;J249&amp;IF('Basisgegevens+Uitleg'!$C$6="Ja",L249&amp;M249&amp;N249&amp;O249,"")&amp;IF('Basisgegevens+Uitleg'!$C$7="Ja",Q249&amp;R249&amp;S249&amp;T249,"")&amp;IF('Basisgegevens+Uitleg'!$C$8="Ja",V249&amp;W249&amp;X249&amp;Y249,"")&amp;IF('Basisgegevens+Uitleg'!$C$9="Ja",AA249&amp;AB249&amp;AC249&amp;AD249,"")),1))=TRUE,"","V ")&amp;IF(ISERROR(SEARCH("M",IF(IF('Basisgegevens+Uitleg'!$C$5="Ja",LEN(G249&amp;H249&amp;I249&amp;J249),0)+IF('Basisgegevens+Uitleg'!$C$6="Ja",LEN(L249&amp;M249&amp;N249&amp;O249),0)+IF('Basisgegevens+Uitleg'!$C$7="Ja",LEN(Q249&amp;R249&amp;S249&amp;T249),0)+IF('Basisgegevens+Uitleg'!$C$8="Ja",LEN(V249&amp;W249&amp;X249&amp;Y249),0)+IF('Basisgegevens+Uitleg'!$C$9="Ja",LEN(AA249&amp;AB249&amp;AC249&amp;AD249),0)&lt;(4+IF('Basisgegevens+Uitleg'!$C$6="Ja",4,0)+IF('Basisgegevens+Uitleg'!$C$7="Ja",4,0)+IF('Basisgegevens+Uitleg'!$C$8="Ja",4,0)+IF('Basisgegevens+Uitleg'!$C$9="Ja",4,0)),C249,"Niet")&amp;(G249&amp;H249&amp;I249&amp;J249&amp;IF('Basisgegevens+Uitleg'!$C$6="Ja",L249&amp;M249&amp;N249&amp;O249,"")&amp;IF('Basisgegevens+Uitleg'!$C$7="Ja",Q249&amp;R249&amp;S249&amp;T249,"")&amp;IF('Basisgegevens+Uitleg'!$C$8="Ja",V249&amp;W249&amp;X249&amp;Y249,"")&amp;IF('Basisgegevens+Uitleg'!$C$9="Ja",AA249&amp;AB249&amp;AC249&amp;AD249,"")),1))=TRUE,"","M ")&amp;IF(ISERROR(SEARCH("A",IF(IF('Basisgegevens+Uitleg'!$C$5="Ja",LEN(G249&amp;H249&amp;I249&amp;J249),0)+IF('Basisgegevens+Uitleg'!$C$6="Ja",LEN(L249&amp;M249&amp;N249&amp;O249),0)+IF('Basisgegevens+Uitleg'!$C$7="Ja",LEN(Q249&amp;R249&amp;S249&amp;T249),0)+IF('Basisgegevens+Uitleg'!$C$8="Ja",LEN(V249&amp;W249&amp;X249&amp;Y249),0)+IF('Basisgegevens+Uitleg'!$C$9="Ja",LEN(AA249&amp;AB249&amp;AC249&amp;AD249),0)&lt;(4+IF('Basisgegevens+Uitleg'!$C$6="Ja",4,0)+IF('Basisgegevens+Uitleg'!$C$7="Ja",4,0)+IF('Basisgegevens+Uitleg'!$C$8="Ja",4,0)+IF('Basisgegevens+Uitleg'!$C$9="Ja",4,0)),C249,"Niet")&amp;(G249&amp;H249&amp;I249&amp;J249&amp;IF('Basisgegevens+Uitleg'!$C$6="Ja",L249&amp;M249&amp;N249&amp;O249,"")&amp;IF('Basisgegevens+Uitleg'!$C$7="Ja",Q249&amp;R249&amp;S249&amp;T249,"")&amp;IF('Basisgegevens+Uitleg'!$C$8="Ja",V249&amp;W249&amp;X249&amp;Y249,"")&amp;IF('Basisgegevens+Uitleg'!$C$9="Ja",AA249&amp;AB249&amp;AC249&amp;AD249,"")),1))=TRUE,"","A")))</f>
        <v>--</v>
      </c>
      <c r="E249" s="110" t="str">
        <f t="shared" si="11"/>
        <v>--</v>
      </c>
      <c r="F249" s="138" t="str">
        <f>IF(ROW(E249)-5&lt;='Basisgegevens+Uitleg'!$C$2,F248+1,"--")</f>
        <v>--</v>
      </c>
      <c r="G249" s="86"/>
      <c r="H249" s="82"/>
      <c r="I249" s="82"/>
      <c r="J249" s="87"/>
      <c r="K249" s="9"/>
      <c r="L249" s="86"/>
      <c r="M249" s="82"/>
      <c r="N249" s="82"/>
      <c r="O249" s="87"/>
      <c r="P249" s="9"/>
      <c r="Q249" s="86"/>
      <c r="R249" s="82"/>
      <c r="S249" s="82"/>
      <c r="T249" s="87"/>
      <c r="U249" s="9"/>
      <c r="V249" s="86"/>
      <c r="W249" s="82"/>
      <c r="X249" s="82"/>
      <c r="Y249" s="87"/>
      <c r="Z249" s="9"/>
      <c r="AA249" s="86"/>
      <c r="AB249" s="82"/>
      <c r="AC249" s="82"/>
      <c r="AD249" s="87"/>
      <c r="AE249" s="9"/>
      <c r="AF249" s="108"/>
      <c r="AG249" s="18" t="str">
        <f>IF(ISERROR(VLOOKUP($F249,'Speciale dagen&amp;Activiteiten'!$A$3:$A$100,1,FALSE))=TRUE,"",VLOOKUP($F249,'Speciale dagen&amp;Activiteiten'!$A$3:$B$100,2,FALSE))</f>
        <v/>
      </c>
      <c r="AH249" s="14" t="str">
        <f>IF(ISERROR(VLOOKUP(CONCATENATE(DAY($F249),"-",MONTH($F249)),Verjaardagen!$C$2:$C$101,1,FALSE))=TRUE,"",VLOOKUP(CONCATENATE(DAY($F249),"-",MONTH($F249)),Verjaardagen!$C$2:$E$101,3,FALSE))</f>
        <v/>
      </c>
      <c r="AI249" s="15" t="str">
        <f>IF(ISERROR(VLOOKUP(F249,'School(vakanties)&amp;Activiteiten'!A$4:A$102,1,FALSE)=TRUE),IF(ISERROR(VLOOKUP(F249,'School(vakanties)&amp;Activiteiten'!B$4:B$102,1,FALSE)=TRUE),IF(AJ249&gt;0,AI248,""),VLOOKUP(F249,'School(vakanties)&amp;Activiteiten'!B$4:C$102,2,FALSE)),VLOOKUP(F249,'School(vakanties)&amp;Activiteiten'!A$4:C$102,3,FALSE))</f>
        <v/>
      </c>
      <c r="AJ249" s="16">
        <f>IF(ISERROR(VLOOKUP(F249,'School(vakanties)&amp;Activiteiten'!A$4:A$102,1,FALSE)=TRUE),IF(AND(AJ248&gt;0,AJ248&lt;999),AJ248-1,0),VLOOKUP(F249,'School(vakanties)&amp;Activiteiten'!A$4:D$102,4,FALSE))</f>
        <v>0</v>
      </c>
    </row>
    <row r="250" spans="1:36" x14ac:dyDescent="0.25">
      <c r="A250" s="180" t="str">
        <f t="shared" si="9"/>
        <v>--</v>
      </c>
      <c r="B250" s="110" t="str">
        <f t="shared" si="10"/>
        <v>--</v>
      </c>
      <c r="C250" s="179" t="str">
        <f>IF(F250="--","--",IF(ISEVEN(B250)=TRUE,SUBSTITUTE(LEFT(VLOOKUP(E250,'Basisgegevens+Uitleg'!$B$19:$D$25,3,),1),0,"--"),SUBSTITUTE(LEFT(VLOOKUP(E250,'Basisgegevens+Uitleg'!$B$19:$C$25,2,),1),0,"--")))</f>
        <v>--</v>
      </c>
      <c r="D250" s="179" t="str">
        <f>IF(F250="--","--",TRIM(IF(ISERROR(SEARCH("V",IF(IF('Basisgegevens+Uitleg'!$C$5="Ja",LEN(G250&amp;H250&amp;I250&amp;J250),0)+IF('Basisgegevens+Uitleg'!$C$6="Ja",LEN(L250&amp;M250&amp;N250&amp;O250),0)+IF('Basisgegevens+Uitleg'!$C$7="Ja",LEN(Q250&amp;R250&amp;S250&amp;T250),0)+IF('Basisgegevens+Uitleg'!$C$8="Ja",LEN(V250&amp;W250&amp;X250&amp;Y250),0)+IF('Basisgegevens+Uitleg'!$C$9="Ja",LEN(AA250&amp;AB250&amp;AC250&amp;AD250),0)&lt;(4+IF('Basisgegevens+Uitleg'!$C$6="Ja",4,0)+IF('Basisgegevens+Uitleg'!$C$7="Ja",4,0)+IF('Basisgegevens+Uitleg'!$C$8="Ja",4,0)+IF('Basisgegevens+Uitleg'!$C$9="Ja",4,0)),C250,"Niet")&amp;(G250&amp;H250&amp;I250&amp;J250&amp;IF('Basisgegevens+Uitleg'!$C$6="Ja",L250&amp;M250&amp;N250&amp;O250,"")&amp;IF('Basisgegevens+Uitleg'!$C$7="Ja",Q250&amp;R250&amp;S250&amp;T250,"")&amp;IF('Basisgegevens+Uitleg'!$C$8="Ja",V250&amp;W250&amp;X250&amp;Y250,"")&amp;IF('Basisgegevens+Uitleg'!$C$9="Ja",AA250&amp;AB250&amp;AC250&amp;AD250,"")),1))=TRUE,"","V ")&amp;IF(ISERROR(SEARCH("M",IF(IF('Basisgegevens+Uitleg'!$C$5="Ja",LEN(G250&amp;H250&amp;I250&amp;J250),0)+IF('Basisgegevens+Uitleg'!$C$6="Ja",LEN(L250&amp;M250&amp;N250&amp;O250),0)+IF('Basisgegevens+Uitleg'!$C$7="Ja",LEN(Q250&amp;R250&amp;S250&amp;T250),0)+IF('Basisgegevens+Uitleg'!$C$8="Ja",LEN(V250&amp;W250&amp;X250&amp;Y250),0)+IF('Basisgegevens+Uitleg'!$C$9="Ja",LEN(AA250&amp;AB250&amp;AC250&amp;AD250),0)&lt;(4+IF('Basisgegevens+Uitleg'!$C$6="Ja",4,0)+IF('Basisgegevens+Uitleg'!$C$7="Ja",4,0)+IF('Basisgegevens+Uitleg'!$C$8="Ja",4,0)+IF('Basisgegevens+Uitleg'!$C$9="Ja",4,0)),C250,"Niet")&amp;(G250&amp;H250&amp;I250&amp;J250&amp;IF('Basisgegevens+Uitleg'!$C$6="Ja",L250&amp;M250&amp;N250&amp;O250,"")&amp;IF('Basisgegevens+Uitleg'!$C$7="Ja",Q250&amp;R250&amp;S250&amp;T250,"")&amp;IF('Basisgegevens+Uitleg'!$C$8="Ja",V250&amp;W250&amp;X250&amp;Y250,"")&amp;IF('Basisgegevens+Uitleg'!$C$9="Ja",AA250&amp;AB250&amp;AC250&amp;AD250,"")),1))=TRUE,"","M ")&amp;IF(ISERROR(SEARCH("A",IF(IF('Basisgegevens+Uitleg'!$C$5="Ja",LEN(G250&amp;H250&amp;I250&amp;J250),0)+IF('Basisgegevens+Uitleg'!$C$6="Ja",LEN(L250&amp;M250&amp;N250&amp;O250),0)+IF('Basisgegevens+Uitleg'!$C$7="Ja",LEN(Q250&amp;R250&amp;S250&amp;T250),0)+IF('Basisgegevens+Uitleg'!$C$8="Ja",LEN(V250&amp;W250&amp;X250&amp;Y250),0)+IF('Basisgegevens+Uitleg'!$C$9="Ja",LEN(AA250&amp;AB250&amp;AC250&amp;AD250),0)&lt;(4+IF('Basisgegevens+Uitleg'!$C$6="Ja",4,0)+IF('Basisgegevens+Uitleg'!$C$7="Ja",4,0)+IF('Basisgegevens+Uitleg'!$C$8="Ja",4,0)+IF('Basisgegevens+Uitleg'!$C$9="Ja",4,0)),C250,"Niet")&amp;(G250&amp;H250&amp;I250&amp;J250&amp;IF('Basisgegevens+Uitleg'!$C$6="Ja",L250&amp;M250&amp;N250&amp;O250,"")&amp;IF('Basisgegevens+Uitleg'!$C$7="Ja",Q250&amp;R250&amp;S250&amp;T250,"")&amp;IF('Basisgegevens+Uitleg'!$C$8="Ja",V250&amp;W250&amp;X250&amp;Y250,"")&amp;IF('Basisgegevens+Uitleg'!$C$9="Ja",AA250&amp;AB250&amp;AC250&amp;AD250,"")),1))=TRUE,"","A")))</f>
        <v>--</v>
      </c>
      <c r="E250" s="110" t="str">
        <f t="shared" si="11"/>
        <v>--</v>
      </c>
      <c r="F250" s="138" t="str">
        <f>IF(ROW(E250)-5&lt;='Basisgegevens+Uitleg'!$C$2,F249+1,"--")</f>
        <v>--</v>
      </c>
      <c r="G250" s="86"/>
      <c r="H250" s="82"/>
      <c r="I250" s="82"/>
      <c r="J250" s="87"/>
      <c r="K250" s="9"/>
      <c r="L250" s="86"/>
      <c r="M250" s="82"/>
      <c r="N250" s="82"/>
      <c r="O250" s="87"/>
      <c r="P250" s="9"/>
      <c r="Q250" s="86"/>
      <c r="R250" s="82"/>
      <c r="S250" s="82"/>
      <c r="T250" s="87"/>
      <c r="U250" s="9"/>
      <c r="V250" s="86"/>
      <c r="W250" s="82"/>
      <c r="X250" s="82"/>
      <c r="Y250" s="87"/>
      <c r="Z250" s="9"/>
      <c r="AA250" s="86"/>
      <c r="AB250" s="82"/>
      <c r="AC250" s="82"/>
      <c r="AD250" s="87"/>
      <c r="AE250" s="9"/>
      <c r="AF250" s="108"/>
      <c r="AG250" s="18" t="str">
        <f>IF(ISERROR(VLOOKUP($F250,'Speciale dagen&amp;Activiteiten'!$A$3:$A$100,1,FALSE))=TRUE,"",VLOOKUP($F250,'Speciale dagen&amp;Activiteiten'!$A$3:$B$100,2,FALSE))</f>
        <v/>
      </c>
      <c r="AH250" s="14" t="str">
        <f>IF(ISERROR(VLOOKUP(CONCATENATE(DAY($F250),"-",MONTH($F250)),Verjaardagen!$C$2:$C$101,1,FALSE))=TRUE,"",VLOOKUP(CONCATENATE(DAY($F250),"-",MONTH($F250)),Verjaardagen!$C$2:$E$101,3,FALSE))</f>
        <v/>
      </c>
      <c r="AI250" s="15" t="str">
        <f>IF(ISERROR(VLOOKUP(F250,'School(vakanties)&amp;Activiteiten'!A$4:A$102,1,FALSE)=TRUE),IF(ISERROR(VLOOKUP(F250,'School(vakanties)&amp;Activiteiten'!B$4:B$102,1,FALSE)=TRUE),IF(AJ250&gt;0,AI249,""),VLOOKUP(F250,'School(vakanties)&amp;Activiteiten'!B$4:C$102,2,FALSE)),VLOOKUP(F250,'School(vakanties)&amp;Activiteiten'!A$4:C$102,3,FALSE))</f>
        <v/>
      </c>
      <c r="AJ250" s="16">
        <f>IF(ISERROR(VLOOKUP(F250,'School(vakanties)&amp;Activiteiten'!A$4:A$102,1,FALSE)=TRUE),IF(AND(AJ249&gt;0,AJ249&lt;999),AJ249-1,0),VLOOKUP(F250,'School(vakanties)&amp;Activiteiten'!A$4:D$102,4,FALSE))</f>
        <v>0</v>
      </c>
    </row>
    <row r="251" spans="1:36" x14ac:dyDescent="0.25">
      <c r="A251" s="180" t="str">
        <f t="shared" si="9"/>
        <v>--</v>
      </c>
      <c r="B251" s="110" t="str">
        <f t="shared" si="10"/>
        <v>--</v>
      </c>
      <c r="C251" s="179" t="str">
        <f>IF(F251="--","--",IF(ISEVEN(B251)=TRUE,SUBSTITUTE(LEFT(VLOOKUP(E251,'Basisgegevens+Uitleg'!$B$19:$D$25,3,),1),0,"--"),SUBSTITUTE(LEFT(VLOOKUP(E251,'Basisgegevens+Uitleg'!$B$19:$C$25,2,),1),0,"--")))</f>
        <v>--</v>
      </c>
      <c r="D251" s="179" t="str">
        <f>IF(F251="--","--",TRIM(IF(ISERROR(SEARCH("V",IF(IF('Basisgegevens+Uitleg'!$C$5="Ja",LEN(G251&amp;H251&amp;I251&amp;J251),0)+IF('Basisgegevens+Uitleg'!$C$6="Ja",LEN(L251&amp;M251&amp;N251&amp;O251),0)+IF('Basisgegevens+Uitleg'!$C$7="Ja",LEN(Q251&amp;R251&amp;S251&amp;T251),0)+IF('Basisgegevens+Uitleg'!$C$8="Ja",LEN(V251&amp;W251&amp;X251&amp;Y251),0)+IF('Basisgegevens+Uitleg'!$C$9="Ja",LEN(AA251&amp;AB251&amp;AC251&amp;AD251),0)&lt;(4+IF('Basisgegevens+Uitleg'!$C$6="Ja",4,0)+IF('Basisgegevens+Uitleg'!$C$7="Ja",4,0)+IF('Basisgegevens+Uitleg'!$C$8="Ja",4,0)+IF('Basisgegevens+Uitleg'!$C$9="Ja",4,0)),C251,"Niet")&amp;(G251&amp;H251&amp;I251&amp;J251&amp;IF('Basisgegevens+Uitleg'!$C$6="Ja",L251&amp;M251&amp;N251&amp;O251,"")&amp;IF('Basisgegevens+Uitleg'!$C$7="Ja",Q251&amp;R251&amp;S251&amp;T251,"")&amp;IF('Basisgegevens+Uitleg'!$C$8="Ja",V251&amp;W251&amp;X251&amp;Y251,"")&amp;IF('Basisgegevens+Uitleg'!$C$9="Ja",AA251&amp;AB251&amp;AC251&amp;AD251,"")),1))=TRUE,"","V ")&amp;IF(ISERROR(SEARCH("M",IF(IF('Basisgegevens+Uitleg'!$C$5="Ja",LEN(G251&amp;H251&amp;I251&amp;J251),0)+IF('Basisgegevens+Uitleg'!$C$6="Ja",LEN(L251&amp;M251&amp;N251&amp;O251),0)+IF('Basisgegevens+Uitleg'!$C$7="Ja",LEN(Q251&amp;R251&amp;S251&amp;T251),0)+IF('Basisgegevens+Uitleg'!$C$8="Ja",LEN(V251&amp;W251&amp;X251&amp;Y251),0)+IF('Basisgegevens+Uitleg'!$C$9="Ja",LEN(AA251&amp;AB251&amp;AC251&amp;AD251),0)&lt;(4+IF('Basisgegevens+Uitleg'!$C$6="Ja",4,0)+IF('Basisgegevens+Uitleg'!$C$7="Ja",4,0)+IF('Basisgegevens+Uitleg'!$C$8="Ja",4,0)+IF('Basisgegevens+Uitleg'!$C$9="Ja",4,0)),C251,"Niet")&amp;(G251&amp;H251&amp;I251&amp;J251&amp;IF('Basisgegevens+Uitleg'!$C$6="Ja",L251&amp;M251&amp;N251&amp;O251,"")&amp;IF('Basisgegevens+Uitleg'!$C$7="Ja",Q251&amp;R251&amp;S251&amp;T251,"")&amp;IF('Basisgegevens+Uitleg'!$C$8="Ja",V251&amp;W251&amp;X251&amp;Y251,"")&amp;IF('Basisgegevens+Uitleg'!$C$9="Ja",AA251&amp;AB251&amp;AC251&amp;AD251,"")),1))=TRUE,"","M ")&amp;IF(ISERROR(SEARCH("A",IF(IF('Basisgegevens+Uitleg'!$C$5="Ja",LEN(G251&amp;H251&amp;I251&amp;J251),0)+IF('Basisgegevens+Uitleg'!$C$6="Ja",LEN(L251&amp;M251&amp;N251&amp;O251),0)+IF('Basisgegevens+Uitleg'!$C$7="Ja",LEN(Q251&amp;R251&amp;S251&amp;T251),0)+IF('Basisgegevens+Uitleg'!$C$8="Ja",LEN(V251&amp;W251&amp;X251&amp;Y251),0)+IF('Basisgegevens+Uitleg'!$C$9="Ja",LEN(AA251&amp;AB251&amp;AC251&amp;AD251),0)&lt;(4+IF('Basisgegevens+Uitleg'!$C$6="Ja",4,0)+IF('Basisgegevens+Uitleg'!$C$7="Ja",4,0)+IF('Basisgegevens+Uitleg'!$C$8="Ja",4,0)+IF('Basisgegevens+Uitleg'!$C$9="Ja",4,0)),C251,"Niet")&amp;(G251&amp;H251&amp;I251&amp;J251&amp;IF('Basisgegevens+Uitleg'!$C$6="Ja",L251&amp;M251&amp;N251&amp;O251,"")&amp;IF('Basisgegevens+Uitleg'!$C$7="Ja",Q251&amp;R251&amp;S251&amp;T251,"")&amp;IF('Basisgegevens+Uitleg'!$C$8="Ja",V251&amp;W251&amp;X251&amp;Y251,"")&amp;IF('Basisgegevens+Uitleg'!$C$9="Ja",AA251&amp;AB251&amp;AC251&amp;AD251,"")),1))=TRUE,"","A")))</f>
        <v>--</v>
      </c>
      <c r="E251" s="110" t="str">
        <f t="shared" si="11"/>
        <v>--</v>
      </c>
      <c r="F251" s="138" t="str">
        <f>IF(ROW(E251)-5&lt;='Basisgegevens+Uitleg'!$C$2,F250+1,"--")</f>
        <v>--</v>
      </c>
      <c r="G251" s="86"/>
      <c r="H251" s="82"/>
      <c r="I251" s="82"/>
      <c r="J251" s="87"/>
      <c r="K251" s="9"/>
      <c r="L251" s="86"/>
      <c r="M251" s="82"/>
      <c r="N251" s="82"/>
      <c r="O251" s="87"/>
      <c r="P251" s="9"/>
      <c r="Q251" s="86"/>
      <c r="R251" s="82"/>
      <c r="S251" s="82"/>
      <c r="T251" s="87"/>
      <c r="U251" s="9"/>
      <c r="V251" s="86"/>
      <c r="W251" s="82"/>
      <c r="X251" s="82"/>
      <c r="Y251" s="87"/>
      <c r="Z251" s="9"/>
      <c r="AA251" s="86"/>
      <c r="AB251" s="82"/>
      <c r="AC251" s="82"/>
      <c r="AD251" s="87"/>
      <c r="AE251" s="9"/>
      <c r="AF251" s="108"/>
      <c r="AG251" s="18" t="str">
        <f>IF(ISERROR(VLOOKUP($F251,'Speciale dagen&amp;Activiteiten'!$A$3:$A$100,1,FALSE))=TRUE,"",VLOOKUP($F251,'Speciale dagen&amp;Activiteiten'!$A$3:$B$100,2,FALSE))</f>
        <v/>
      </c>
      <c r="AH251" s="14" t="str">
        <f>IF(ISERROR(VLOOKUP(CONCATENATE(DAY($F251),"-",MONTH($F251)),Verjaardagen!$C$2:$C$101,1,FALSE))=TRUE,"",VLOOKUP(CONCATENATE(DAY($F251),"-",MONTH($F251)),Verjaardagen!$C$2:$E$101,3,FALSE))</f>
        <v/>
      </c>
      <c r="AI251" s="15" t="str">
        <f>IF(ISERROR(VLOOKUP(F251,'School(vakanties)&amp;Activiteiten'!A$4:A$102,1,FALSE)=TRUE),IF(ISERROR(VLOOKUP(F251,'School(vakanties)&amp;Activiteiten'!B$4:B$102,1,FALSE)=TRUE),IF(AJ251&gt;0,AI250,""),VLOOKUP(F251,'School(vakanties)&amp;Activiteiten'!B$4:C$102,2,FALSE)),VLOOKUP(F251,'School(vakanties)&amp;Activiteiten'!A$4:C$102,3,FALSE))</f>
        <v/>
      </c>
      <c r="AJ251" s="16">
        <f>IF(ISERROR(VLOOKUP(F251,'School(vakanties)&amp;Activiteiten'!A$4:A$102,1,FALSE)=TRUE),IF(AND(AJ250&gt;0,AJ250&lt;999),AJ250-1,0),VLOOKUP(F251,'School(vakanties)&amp;Activiteiten'!A$4:D$102,4,FALSE))</f>
        <v>0</v>
      </c>
    </row>
    <row r="252" spans="1:36" x14ac:dyDescent="0.25">
      <c r="A252" s="180" t="str">
        <f t="shared" si="9"/>
        <v>--</v>
      </c>
      <c r="B252" s="110" t="str">
        <f t="shared" si="10"/>
        <v>--</v>
      </c>
      <c r="C252" s="179" t="str">
        <f>IF(F252="--","--",IF(ISEVEN(B252)=TRUE,SUBSTITUTE(LEFT(VLOOKUP(E252,'Basisgegevens+Uitleg'!$B$19:$D$25,3,),1),0,"--"),SUBSTITUTE(LEFT(VLOOKUP(E252,'Basisgegevens+Uitleg'!$B$19:$C$25,2,),1),0,"--")))</f>
        <v>--</v>
      </c>
      <c r="D252" s="179" t="str">
        <f>IF(F252="--","--",TRIM(IF(ISERROR(SEARCH("V",IF(IF('Basisgegevens+Uitleg'!$C$5="Ja",LEN(G252&amp;H252&amp;I252&amp;J252),0)+IF('Basisgegevens+Uitleg'!$C$6="Ja",LEN(L252&amp;M252&amp;N252&amp;O252),0)+IF('Basisgegevens+Uitleg'!$C$7="Ja",LEN(Q252&amp;R252&amp;S252&amp;T252),0)+IF('Basisgegevens+Uitleg'!$C$8="Ja",LEN(V252&amp;W252&amp;X252&amp;Y252),0)+IF('Basisgegevens+Uitleg'!$C$9="Ja",LEN(AA252&amp;AB252&amp;AC252&amp;AD252),0)&lt;(4+IF('Basisgegevens+Uitleg'!$C$6="Ja",4,0)+IF('Basisgegevens+Uitleg'!$C$7="Ja",4,0)+IF('Basisgegevens+Uitleg'!$C$8="Ja",4,0)+IF('Basisgegevens+Uitleg'!$C$9="Ja",4,0)),C252,"Niet")&amp;(G252&amp;H252&amp;I252&amp;J252&amp;IF('Basisgegevens+Uitleg'!$C$6="Ja",L252&amp;M252&amp;N252&amp;O252,"")&amp;IF('Basisgegevens+Uitleg'!$C$7="Ja",Q252&amp;R252&amp;S252&amp;T252,"")&amp;IF('Basisgegevens+Uitleg'!$C$8="Ja",V252&amp;W252&amp;X252&amp;Y252,"")&amp;IF('Basisgegevens+Uitleg'!$C$9="Ja",AA252&amp;AB252&amp;AC252&amp;AD252,"")),1))=TRUE,"","V ")&amp;IF(ISERROR(SEARCH("M",IF(IF('Basisgegevens+Uitleg'!$C$5="Ja",LEN(G252&amp;H252&amp;I252&amp;J252),0)+IF('Basisgegevens+Uitleg'!$C$6="Ja",LEN(L252&amp;M252&amp;N252&amp;O252),0)+IF('Basisgegevens+Uitleg'!$C$7="Ja",LEN(Q252&amp;R252&amp;S252&amp;T252),0)+IF('Basisgegevens+Uitleg'!$C$8="Ja",LEN(V252&amp;W252&amp;X252&amp;Y252),0)+IF('Basisgegevens+Uitleg'!$C$9="Ja",LEN(AA252&amp;AB252&amp;AC252&amp;AD252),0)&lt;(4+IF('Basisgegevens+Uitleg'!$C$6="Ja",4,0)+IF('Basisgegevens+Uitleg'!$C$7="Ja",4,0)+IF('Basisgegevens+Uitleg'!$C$8="Ja",4,0)+IF('Basisgegevens+Uitleg'!$C$9="Ja",4,0)),C252,"Niet")&amp;(G252&amp;H252&amp;I252&amp;J252&amp;IF('Basisgegevens+Uitleg'!$C$6="Ja",L252&amp;M252&amp;N252&amp;O252,"")&amp;IF('Basisgegevens+Uitleg'!$C$7="Ja",Q252&amp;R252&amp;S252&amp;T252,"")&amp;IF('Basisgegevens+Uitleg'!$C$8="Ja",V252&amp;W252&amp;X252&amp;Y252,"")&amp;IF('Basisgegevens+Uitleg'!$C$9="Ja",AA252&amp;AB252&amp;AC252&amp;AD252,"")),1))=TRUE,"","M ")&amp;IF(ISERROR(SEARCH("A",IF(IF('Basisgegevens+Uitleg'!$C$5="Ja",LEN(G252&amp;H252&amp;I252&amp;J252),0)+IF('Basisgegevens+Uitleg'!$C$6="Ja",LEN(L252&amp;M252&amp;N252&amp;O252),0)+IF('Basisgegevens+Uitleg'!$C$7="Ja",LEN(Q252&amp;R252&amp;S252&amp;T252),0)+IF('Basisgegevens+Uitleg'!$C$8="Ja",LEN(V252&amp;W252&amp;X252&amp;Y252),0)+IF('Basisgegevens+Uitleg'!$C$9="Ja",LEN(AA252&amp;AB252&amp;AC252&amp;AD252),0)&lt;(4+IF('Basisgegevens+Uitleg'!$C$6="Ja",4,0)+IF('Basisgegevens+Uitleg'!$C$7="Ja",4,0)+IF('Basisgegevens+Uitleg'!$C$8="Ja",4,0)+IF('Basisgegevens+Uitleg'!$C$9="Ja",4,0)),C252,"Niet")&amp;(G252&amp;H252&amp;I252&amp;J252&amp;IF('Basisgegevens+Uitleg'!$C$6="Ja",L252&amp;M252&amp;N252&amp;O252,"")&amp;IF('Basisgegevens+Uitleg'!$C$7="Ja",Q252&amp;R252&amp;S252&amp;T252,"")&amp;IF('Basisgegevens+Uitleg'!$C$8="Ja",V252&amp;W252&amp;X252&amp;Y252,"")&amp;IF('Basisgegevens+Uitleg'!$C$9="Ja",AA252&amp;AB252&amp;AC252&amp;AD252,"")),1))=TRUE,"","A")))</f>
        <v>--</v>
      </c>
      <c r="E252" s="110" t="str">
        <f t="shared" si="11"/>
        <v>--</v>
      </c>
      <c r="F252" s="138" t="str">
        <f>IF(ROW(E252)-5&lt;='Basisgegevens+Uitleg'!$C$2,F251+1,"--")</f>
        <v>--</v>
      </c>
      <c r="G252" s="86"/>
      <c r="H252" s="82"/>
      <c r="I252" s="82"/>
      <c r="J252" s="87"/>
      <c r="K252" s="9"/>
      <c r="L252" s="86"/>
      <c r="M252" s="82"/>
      <c r="N252" s="82"/>
      <c r="O252" s="87"/>
      <c r="P252" s="9"/>
      <c r="Q252" s="86"/>
      <c r="R252" s="82"/>
      <c r="S252" s="82"/>
      <c r="T252" s="87"/>
      <c r="U252" s="9"/>
      <c r="V252" s="86"/>
      <c r="W252" s="82"/>
      <c r="X252" s="82"/>
      <c r="Y252" s="87"/>
      <c r="Z252" s="9"/>
      <c r="AA252" s="86"/>
      <c r="AB252" s="82"/>
      <c r="AC252" s="82"/>
      <c r="AD252" s="87"/>
      <c r="AE252" s="9"/>
      <c r="AF252" s="108"/>
      <c r="AG252" s="18" t="str">
        <f>IF(ISERROR(VLOOKUP($F252,'Speciale dagen&amp;Activiteiten'!$A$3:$A$100,1,FALSE))=TRUE,"",VLOOKUP($F252,'Speciale dagen&amp;Activiteiten'!$A$3:$B$100,2,FALSE))</f>
        <v/>
      </c>
      <c r="AH252" s="14" t="str">
        <f>IF(ISERROR(VLOOKUP(CONCATENATE(DAY($F252),"-",MONTH($F252)),Verjaardagen!$C$2:$C$101,1,FALSE))=TRUE,"",VLOOKUP(CONCATENATE(DAY($F252),"-",MONTH($F252)),Verjaardagen!$C$2:$E$101,3,FALSE))</f>
        <v/>
      </c>
      <c r="AI252" s="15" t="str">
        <f>IF(ISERROR(VLOOKUP(F252,'School(vakanties)&amp;Activiteiten'!A$4:A$102,1,FALSE)=TRUE),IF(ISERROR(VLOOKUP(F252,'School(vakanties)&amp;Activiteiten'!B$4:B$102,1,FALSE)=TRUE),IF(AJ252&gt;0,AI251,""),VLOOKUP(F252,'School(vakanties)&amp;Activiteiten'!B$4:C$102,2,FALSE)),VLOOKUP(F252,'School(vakanties)&amp;Activiteiten'!A$4:C$102,3,FALSE))</f>
        <v/>
      </c>
      <c r="AJ252" s="16">
        <f>IF(ISERROR(VLOOKUP(F252,'School(vakanties)&amp;Activiteiten'!A$4:A$102,1,FALSE)=TRUE),IF(AND(AJ251&gt;0,AJ251&lt;999),AJ251-1,0),VLOOKUP(F252,'School(vakanties)&amp;Activiteiten'!A$4:D$102,4,FALSE))</f>
        <v>0</v>
      </c>
    </row>
    <row r="253" spans="1:36" x14ac:dyDescent="0.25">
      <c r="A253" s="180" t="str">
        <f t="shared" si="9"/>
        <v>--</v>
      </c>
      <c r="B253" s="110" t="str">
        <f t="shared" si="10"/>
        <v>--</v>
      </c>
      <c r="C253" s="179" t="str">
        <f>IF(F253="--","--",IF(ISEVEN(B253)=TRUE,SUBSTITUTE(LEFT(VLOOKUP(E253,'Basisgegevens+Uitleg'!$B$19:$D$25,3,),1),0,"--"),SUBSTITUTE(LEFT(VLOOKUP(E253,'Basisgegevens+Uitleg'!$B$19:$C$25,2,),1),0,"--")))</f>
        <v>--</v>
      </c>
      <c r="D253" s="179" t="str">
        <f>IF(F253="--","--",TRIM(IF(ISERROR(SEARCH("V",IF(IF('Basisgegevens+Uitleg'!$C$5="Ja",LEN(G253&amp;H253&amp;I253&amp;J253),0)+IF('Basisgegevens+Uitleg'!$C$6="Ja",LEN(L253&amp;M253&amp;N253&amp;O253),0)+IF('Basisgegevens+Uitleg'!$C$7="Ja",LEN(Q253&amp;R253&amp;S253&amp;T253),0)+IF('Basisgegevens+Uitleg'!$C$8="Ja",LEN(V253&amp;W253&amp;X253&amp;Y253),0)+IF('Basisgegevens+Uitleg'!$C$9="Ja",LEN(AA253&amp;AB253&amp;AC253&amp;AD253),0)&lt;(4+IF('Basisgegevens+Uitleg'!$C$6="Ja",4,0)+IF('Basisgegevens+Uitleg'!$C$7="Ja",4,0)+IF('Basisgegevens+Uitleg'!$C$8="Ja",4,0)+IF('Basisgegevens+Uitleg'!$C$9="Ja",4,0)),C253,"Niet")&amp;(G253&amp;H253&amp;I253&amp;J253&amp;IF('Basisgegevens+Uitleg'!$C$6="Ja",L253&amp;M253&amp;N253&amp;O253,"")&amp;IF('Basisgegevens+Uitleg'!$C$7="Ja",Q253&amp;R253&amp;S253&amp;T253,"")&amp;IF('Basisgegevens+Uitleg'!$C$8="Ja",V253&amp;W253&amp;X253&amp;Y253,"")&amp;IF('Basisgegevens+Uitleg'!$C$9="Ja",AA253&amp;AB253&amp;AC253&amp;AD253,"")),1))=TRUE,"","V ")&amp;IF(ISERROR(SEARCH("M",IF(IF('Basisgegevens+Uitleg'!$C$5="Ja",LEN(G253&amp;H253&amp;I253&amp;J253),0)+IF('Basisgegevens+Uitleg'!$C$6="Ja",LEN(L253&amp;M253&amp;N253&amp;O253),0)+IF('Basisgegevens+Uitleg'!$C$7="Ja",LEN(Q253&amp;R253&amp;S253&amp;T253),0)+IF('Basisgegevens+Uitleg'!$C$8="Ja",LEN(V253&amp;W253&amp;X253&amp;Y253),0)+IF('Basisgegevens+Uitleg'!$C$9="Ja",LEN(AA253&amp;AB253&amp;AC253&amp;AD253),0)&lt;(4+IF('Basisgegevens+Uitleg'!$C$6="Ja",4,0)+IF('Basisgegevens+Uitleg'!$C$7="Ja",4,0)+IF('Basisgegevens+Uitleg'!$C$8="Ja",4,0)+IF('Basisgegevens+Uitleg'!$C$9="Ja",4,0)),C253,"Niet")&amp;(G253&amp;H253&amp;I253&amp;J253&amp;IF('Basisgegevens+Uitleg'!$C$6="Ja",L253&amp;M253&amp;N253&amp;O253,"")&amp;IF('Basisgegevens+Uitleg'!$C$7="Ja",Q253&amp;R253&amp;S253&amp;T253,"")&amp;IF('Basisgegevens+Uitleg'!$C$8="Ja",V253&amp;W253&amp;X253&amp;Y253,"")&amp;IF('Basisgegevens+Uitleg'!$C$9="Ja",AA253&amp;AB253&amp;AC253&amp;AD253,"")),1))=TRUE,"","M ")&amp;IF(ISERROR(SEARCH("A",IF(IF('Basisgegevens+Uitleg'!$C$5="Ja",LEN(G253&amp;H253&amp;I253&amp;J253),0)+IF('Basisgegevens+Uitleg'!$C$6="Ja",LEN(L253&amp;M253&amp;N253&amp;O253),0)+IF('Basisgegevens+Uitleg'!$C$7="Ja",LEN(Q253&amp;R253&amp;S253&amp;T253),0)+IF('Basisgegevens+Uitleg'!$C$8="Ja",LEN(V253&amp;W253&amp;X253&amp;Y253),0)+IF('Basisgegevens+Uitleg'!$C$9="Ja",LEN(AA253&amp;AB253&amp;AC253&amp;AD253),0)&lt;(4+IF('Basisgegevens+Uitleg'!$C$6="Ja",4,0)+IF('Basisgegevens+Uitleg'!$C$7="Ja",4,0)+IF('Basisgegevens+Uitleg'!$C$8="Ja",4,0)+IF('Basisgegevens+Uitleg'!$C$9="Ja",4,0)),C253,"Niet")&amp;(G253&amp;H253&amp;I253&amp;J253&amp;IF('Basisgegevens+Uitleg'!$C$6="Ja",L253&amp;M253&amp;N253&amp;O253,"")&amp;IF('Basisgegevens+Uitleg'!$C$7="Ja",Q253&amp;R253&amp;S253&amp;T253,"")&amp;IF('Basisgegevens+Uitleg'!$C$8="Ja",V253&amp;W253&amp;X253&amp;Y253,"")&amp;IF('Basisgegevens+Uitleg'!$C$9="Ja",AA253&amp;AB253&amp;AC253&amp;AD253,"")),1))=TRUE,"","A")))</f>
        <v>--</v>
      </c>
      <c r="E253" s="110" t="str">
        <f t="shared" si="11"/>
        <v>--</v>
      </c>
      <c r="F253" s="138" t="str">
        <f>IF(ROW(E253)-5&lt;='Basisgegevens+Uitleg'!$C$2,F252+1,"--")</f>
        <v>--</v>
      </c>
      <c r="G253" s="86"/>
      <c r="H253" s="82"/>
      <c r="I253" s="82"/>
      <c r="J253" s="87"/>
      <c r="K253" s="9"/>
      <c r="L253" s="86"/>
      <c r="M253" s="82"/>
      <c r="N253" s="82"/>
      <c r="O253" s="87"/>
      <c r="P253" s="9"/>
      <c r="Q253" s="86"/>
      <c r="R253" s="82"/>
      <c r="S253" s="82"/>
      <c r="T253" s="87"/>
      <c r="U253" s="9"/>
      <c r="V253" s="86"/>
      <c r="W253" s="82"/>
      <c r="X253" s="82"/>
      <c r="Y253" s="87"/>
      <c r="Z253" s="9"/>
      <c r="AA253" s="86"/>
      <c r="AB253" s="82"/>
      <c r="AC253" s="82"/>
      <c r="AD253" s="87"/>
      <c r="AE253" s="9"/>
      <c r="AF253" s="108"/>
      <c r="AG253" s="18" t="str">
        <f>IF(ISERROR(VLOOKUP($F253,'Speciale dagen&amp;Activiteiten'!$A$3:$A$100,1,FALSE))=TRUE,"",VLOOKUP($F253,'Speciale dagen&amp;Activiteiten'!$A$3:$B$100,2,FALSE))</f>
        <v/>
      </c>
      <c r="AH253" s="14" t="str">
        <f>IF(ISERROR(VLOOKUP(CONCATENATE(DAY($F253),"-",MONTH($F253)),Verjaardagen!$C$2:$C$101,1,FALSE))=TRUE,"",VLOOKUP(CONCATENATE(DAY($F253),"-",MONTH($F253)),Verjaardagen!$C$2:$E$101,3,FALSE))</f>
        <v/>
      </c>
      <c r="AI253" s="15" t="str">
        <f>IF(ISERROR(VLOOKUP(F253,'School(vakanties)&amp;Activiteiten'!A$4:A$102,1,FALSE)=TRUE),IF(ISERROR(VLOOKUP(F253,'School(vakanties)&amp;Activiteiten'!B$4:B$102,1,FALSE)=TRUE),IF(AJ253&gt;0,AI252,""),VLOOKUP(F253,'School(vakanties)&amp;Activiteiten'!B$4:C$102,2,FALSE)),VLOOKUP(F253,'School(vakanties)&amp;Activiteiten'!A$4:C$102,3,FALSE))</f>
        <v/>
      </c>
      <c r="AJ253" s="16">
        <f>IF(ISERROR(VLOOKUP(F253,'School(vakanties)&amp;Activiteiten'!A$4:A$102,1,FALSE)=TRUE),IF(AND(AJ252&gt;0,AJ252&lt;999),AJ252-1,0),VLOOKUP(F253,'School(vakanties)&amp;Activiteiten'!A$4:D$102,4,FALSE))</f>
        <v>0</v>
      </c>
    </row>
    <row r="254" spans="1:36" x14ac:dyDescent="0.25">
      <c r="A254" s="180" t="str">
        <f t="shared" si="9"/>
        <v>--</v>
      </c>
      <c r="B254" s="110" t="str">
        <f t="shared" si="10"/>
        <v>--</v>
      </c>
      <c r="C254" s="179" t="str">
        <f>IF(F254="--","--",IF(ISEVEN(B254)=TRUE,SUBSTITUTE(LEFT(VLOOKUP(E254,'Basisgegevens+Uitleg'!$B$19:$D$25,3,),1),0,"--"),SUBSTITUTE(LEFT(VLOOKUP(E254,'Basisgegevens+Uitleg'!$B$19:$C$25,2,),1),0,"--")))</f>
        <v>--</v>
      </c>
      <c r="D254" s="179" t="str">
        <f>IF(F254="--","--",TRIM(IF(ISERROR(SEARCH("V",IF(IF('Basisgegevens+Uitleg'!$C$5="Ja",LEN(G254&amp;H254&amp;I254&amp;J254),0)+IF('Basisgegevens+Uitleg'!$C$6="Ja",LEN(L254&amp;M254&amp;N254&amp;O254),0)+IF('Basisgegevens+Uitleg'!$C$7="Ja",LEN(Q254&amp;R254&amp;S254&amp;T254),0)+IF('Basisgegevens+Uitleg'!$C$8="Ja",LEN(V254&amp;W254&amp;X254&amp;Y254),0)+IF('Basisgegevens+Uitleg'!$C$9="Ja",LEN(AA254&amp;AB254&amp;AC254&amp;AD254),0)&lt;(4+IF('Basisgegevens+Uitleg'!$C$6="Ja",4,0)+IF('Basisgegevens+Uitleg'!$C$7="Ja",4,0)+IF('Basisgegevens+Uitleg'!$C$8="Ja",4,0)+IF('Basisgegevens+Uitleg'!$C$9="Ja",4,0)),C254,"Niet")&amp;(G254&amp;H254&amp;I254&amp;J254&amp;IF('Basisgegevens+Uitleg'!$C$6="Ja",L254&amp;M254&amp;N254&amp;O254,"")&amp;IF('Basisgegevens+Uitleg'!$C$7="Ja",Q254&amp;R254&amp;S254&amp;T254,"")&amp;IF('Basisgegevens+Uitleg'!$C$8="Ja",V254&amp;W254&amp;X254&amp;Y254,"")&amp;IF('Basisgegevens+Uitleg'!$C$9="Ja",AA254&amp;AB254&amp;AC254&amp;AD254,"")),1))=TRUE,"","V ")&amp;IF(ISERROR(SEARCH("M",IF(IF('Basisgegevens+Uitleg'!$C$5="Ja",LEN(G254&amp;H254&amp;I254&amp;J254),0)+IF('Basisgegevens+Uitleg'!$C$6="Ja",LEN(L254&amp;M254&amp;N254&amp;O254),0)+IF('Basisgegevens+Uitleg'!$C$7="Ja",LEN(Q254&amp;R254&amp;S254&amp;T254),0)+IF('Basisgegevens+Uitleg'!$C$8="Ja",LEN(V254&amp;W254&amp;X254&amp;Y254),0)+IF('Basisgegevens+Uitleg'!$C$9="Ja",LEN(AA254&amp;AB254&amp;AC254&amp;AD254),0)&lt;(4+IF('Basisgegevens+Uitleg'!$C$6="Ja",4,0)+IF('Basisgegevens+Uitleg'!$C$7="Ja",4,0)+IF('Basisgegevens+Uitleg'!$C$8="Ja",4,0)+IF('Basisgegevens+Uitleg'!$C$9="Ja",4,0)),C254,"Niet")&amp;(G254&amp;H254&amp;I254&amp;J254&amp;IF('Basisgegevens+Uitleg'!$C$6="Ja",L254&amp;M254&amp;N254&amp;O254,"")&amp;IF('Basisgegevens+Uitleg'!$C$7="Ja",Q254&amp;R254&amp;S254&amp;T254,"")&amp;IF('Basisgegevens+Uitleg'!$C$8="Ja",V254&amp;W254&amp;X254&amp;Y254,"")&amp;IF('Basisgegevens+Uitleg'!$C$9="Ja",AA254&amp;AB254&amp;AC254&amp;AD254,"")),1))=TRUE,"","M ")&amp;IF(ISERROR(SEARCH("A",IF(IF('Basisgegevens+Uitleg'!$C$5="Ja",LEN(G254&amp;H254&amp;I254&amp;J254),0)+IF('Basisgegevens+Uitleg'!$C$6="Ja",LEN(L254&amp;M254&amp;N254&amp;O254),0)+IF('Basisgegevens+Uitleg'!$C$7="Ja",LEN(Q254&amp;R254&amp;S254&amp;T254),0)+IF('Basisgegevens+Uitleg'!$C$8="Ja",LEN(V254&amp;W254&amp;X254&amp;Y254),0)+IF('Basisgegevens+Uitleg'!$C$9="Ja",LEN(AA254&amp;AB254&amp;AC254&amp;AD254),0)&lt;(4+IF('Basisgegevens+Uitleg'!$C$6="Ja",4,0)+IF('Basisgegevens+Uitleg'!$C$7="Ja",4,0)+IF('Basisgegevens+Uitleg'!$C$8="Ja",4,0)+IF('Basisgegevens+Uitleg'!$C$9="Ja",4,0)),C254,"Niet")&amp;(G254&amp;H254&amp;I254&amp;J254&amp;IF('Basisgegevens+Uitleg'!$C$6="Ja",L254&amp;M254&amp;N254&amp;O254,"")&amp;IF('Basisgegevens+Uitleg'!$C$7="Ja",Q254&amp;R254&amp;S254&amp;T254,"")&amp;IF('Basisgegevens+Uitleg'!$C$8="Ja",V254&amp;W254&amp;X254&amp;Y254,"")&amp;IF('Basisgegevens+Uitleg'!$C$9="Ja",AA254&amp;AB254&amp;AC254&amp;AD254,"")),1))=TRUE,"","A")))</f>
        <v>--</v>
      </c>
      <c r="E254" s="110" t="str">
        <f t="shared" si="11"/>
        <v>--</v>
      </c>
      <c r="F254" s="138" t="str">
        <f>IF(ROW(E254)-5&lt;='Basisgegevens+Uitleg'!$C$2,F253+1,"--")</f>
        <v>--</v>
      </c>
      <c r="G254" s="86"/>
      <c r="H254" s="82"/>
      <c r="I254" s="82"/>
      <c r="J254" s="87"/>
      <c r="K254" s="9"/>
      <c r="L254" s="86"/>
      <c r="M254" s="82"/>
      <c r="N254" s="82"/>
      <c r="O254" s="87"/>
      <c r="P254" s="9"/>
      <c r="Q254" s="86"/>
      <c r="R254" s="82"/>
      <c r="S254" s="82"/>
      <c r="T254" s="87"/>
      <c r="U254" s="9"/>
      <c r="V254" s="86"/>
      <c r="W254" s="82"/>
      <c r="X254" s="82"/>
      <c r="Y254" s="87"/>
      <c r="Z254" s="9"/>
      <c r="AA254" s="86"/>
      <c r="AB254" s="82"/>
      <c r="AC254" s="82"/>
      <c r="AD254" s="87"/>
      <c r="AE254" s="9"/>
      <c r="AF254" s="108"/>
      <c r="AG254" s="18" t="str">
        <f>IF(ISERROR(VLOOKUP($F254,'Speciale dagen&amp;Activiteiten'!$A$3:$A$100,1,FALSE))=TRUE,"",VLOOKUP($F254,'Speciale dagen&amp;Activiteiten'!$A$3:$B$100,2,FALSE))</f>
        <v/>
      </c>
      <c r="AH254" s="14" t="str">
        <f>IF(ISERROR(VLOOKUP(CONCATENATE(DAY($F254),"-",MONTH($F254)),Verjaardagen!$C$2:$C$101,1,FALSE))=TRUE,"",VLOOKUP(CONCATENATE(DAY($F254),"-",MONTH($F254)),Verjaardagen!$C$2:$E$101,3,FALSE))</f>
        <v/>
      </c>
      <c r="AI254" s="15" t="str">
        <f>IF(ISERROR(VLOOKUP(F254,'School(vakanties)&amp;Activiteiten'!A$4:A$102,1,FALSE)=TRUE),IF(ISERROR(VLOOKUP(F254,'School(vakanties)&amp;Activiteiten'!B$4:B$102,1,FALSE)=TRUE),IF(AJ254&gt;0,AI253,""),VLOOKUP(F254,'School(vakanties)&amp;Activiteiten'!B$4:C$102,2,FALSE)),VLOOKUP(F254,'School(vakanties)&amp;Activiteiten'!A$4:C$102,3,FALSE))</f>
        <v/>
      </c>
      <c r="AJ254" s="16">
        <f>IF(ISERROR(VLOOKUP(F254,'School(vakanties)&amp;Activiteiten'!A$4:A$102,1,FALSE)=TRUE),IF(AND(AJ253&gt;0,AJ253&lt;999),AJ253-1,0),VLOOKUP(F254,'School(vakanties)&amp;Activiteiten'!A$4:D$102,4,FALSE))</f>
        <v>0</v>
      </c>
    </row>
    <row r="255" spans="1:36" x14ac:dyDescent="0.25">
      <c r="A255" s="180" t="str">
        <f t="shared" si="9"/>
        <v>--</v>
      </c>
      <c r="B255" s="110" t="str">
        <f t="shared" si="10"/>
        <v>--</v>
      </c>
      <c r="C255" s="179" t="str">
        <f>IF(F255="--","--",IF(ISEVEN(B255)=TRUE,SUBSTITUTE(LEFT(VLOOKUP(E255,'Basisgegevens+Uitleg'!$B$19:$D$25,3,),1),0,"--"),SUBSTITUTE(LEFT(VLOOKUP(E255,'Basisgegevens+Uitleg'!$B$19:$C$25,2,),1),0,"--")))</f>
        <v>--</v>
      </c>
      <c r="D255" s="179" t="str">
        <f>IF(F255="--","--",TRIM(IF(ISERROR(SEARCH("V",IF(IF('Basisgegevens+Uitleg'!$C$5="Ja",LEN(G255&amp;H255&amp;I255&amp;J255),0)+IF('Basisgegevens+Uitleg'!$C$6="Ja",LEN(L255&amp;M255&amp;N255&amp;O255),0)+IF('Basisgegevens+Uitleg'!$C$7="Ja",LEN(Q255&amp;R255&amp;S255&amp;T255),0)+IF('Basisgegevens+Uitleg'!$C$8="Ja",LEN(V255&amp;W255&amp;X255&amp;Y255),0)+IF('Basisgegevens+Uitleg'!$C$9="Ja",LEN(AA255&amp;AB255&amp;AC255&amp;AD255),0)&lt;(4+IF('Basisgegevens+Uitleg'!$C$6="Ja",4,0)+IF('Basisgegevens+Uitleg'!$C$7="Ja",4,0)+IF('Basisgegevens+Uitleg'!$C$8="Ja",4,0)+IF('Basisgegevens+Uitleg'!$C$9="Ja",4,0)),C255,"Niet")&amp;(G255&amp;H255&amp;I255&amp;J255&amp;IF('Basisgegevens+Uitleg'!$C$6="Ja",L255&amp;M255&amp;N255&amp;O255,"")&amp;IF('Basisgegevens+Uitleg'!$C$7="Ja",Q255&amp;R255&amp;S255&amp;T255,"")&amp;IF('Basisgegevens+Uitleg'!$C$8="Ja",V255&amp;W255&amp;X255&amp;Y255,"")&amp;IF('Basisgegevens+Uitleg'!$C$9="Ja",AA255&amp;AB255&amp;AC255&amp;AD255,"")),1))=TRUE,"","V ")&amp;IF(ISERROR(SEARCH("M",IF(IF('Basisgegevens+Uitleg'!$C$5="Ja",LEN(G255&amp;H255&amp;I255&amp;J255),0)+IF('Basisgegevens+Uitleg'!$C$6="Ja",LEN(L255&amp;M255&amp;N255&amp;O255),0)+IF('Basisgegevens+Uitleg'!$C$7="Ja",LEN(Q255&amp;R255&amp;S255&amp;T255),0)+IF('Basisgegevens+Uitleg'!$C$8="Ja",LEN(V255&amp;W255&amp;X255&amp;Y255),0)+IF('Basisgegevens+Uitleg'!$C$9="Ja",LEN(AA255&amp;AB255&amp;AC255&amp;AD255),0)&lt;(4+IF('Basisgegevens+Uitleg'!$C$6="Ja",4,0)+IF('Basisgegevens+Uitleg'!$C$7="Ja",4,0)+IF('Basisgegevens+Uitleg'!$C$8="Ja",4,0)+IF('Basisgegevens+Uitleg'!$C$9="Ja",4,0)),C255,"Niet")&amp;(G255&amp;H255&amp;I255&amp;J255&amp;IF('Basisgegevens+Uitleg'!$C$6="Ja",L255&amp;M255&amp;N255&amp;O255,"")&amp;IF('Basisgegevens+Uitleg'!$C$7="Ja",Q255&amp;R255&amp;S255&amp;T255,"")&amp;IF('Basisgegevens+Uitleg'!$C$8="Ja",V255&amp;W255&amp;X255&amp;Y255,"")&amp;IF('Basisgegevens+Uitleg'!$C$9="Ja",AA255&amp;AB255&amp;AC255&amp;AD255,"")),1))=TRUE,"","M ")&amp;IF(ISERROR(SEARCH("A",IF(IF('Basisgegevens+Uitleg'!$C$5="Ja",LEN(G255&amp;H255&amp;I255&amp;J255),0)+IF('Basisgegevens+Uitleg'!$C$6="Ja",LEN(L255&amp;M255&amp;N255&amp;O255),0)+IF('Basisgegevens+Uitleg'!$C$7="Ja",LEN(Q255&amp;R255&amp;S255&amp;T255),0)+IF('Basisgegevens+Uitleg'!$C$8="Ja",LEN(V255&amp;W255&amp;X255&amp;Y255),0)+IF('Basisgegevens+Uitleg'!$C$9="Ja",LEN(AA255&amp;AB255&amp;AC255&amp;AD255),0)&lt;(4+IF('Basisgegevens+Uitleg'!$C$6="Ja",4,0)+IF('Basisgegevens+Uitleg'!$C$7="Ja",4,0)+IF('Basisgegevens+Uitleg'!$C$8="Ja",4,0)+IF('Basisgegevens+Uitleg'!$C$9="Ja",4,0)),C255,"Niet")&amp;(G255&amp;H255&amp;I255&amp;J255&amp;IF('Basisgegevens+Uitleg'!$C$6="Ja",L255&amp;M255&amp;N255&amp;O255,"")&amp;IF('Basisgegevens+Uitleg'!$C$7="Ja",Q255&amp;R255&amp;S255&amp;T255,"")&amp;IF('Basisgegevens+Uitleg'!$C$8="Ja",V255&amp;W255&amp;X255&amp;Y255,"")&amp;IF('Basisgegevens+Uitleg'!$C$9="Ja",AA255&amp;AB255&amp;AC255&amp;AD255,"")),1))=TRUE,"","A")))</f>
        <v>--</v>
      </c>
      <c r="E255" s="110" t="str">
        <f t="shared" si="11"/>
        <v>--</v>
      </c>
      <c r="F255" s="138" t="str">
        <f>IF(ROW(E255)-5&lt;='Basisgegevens+Uitleg'!$C$2,F254+1,"--")</f>
        <v>--</v>
      </c>
      <c r="G255" s="86"/>
      <c r="H255" s="82"/>
      <c r="I255" s="82"/>
      <c r="J255" s="87"/>
      <c r="K255" s="9"/>
      <c r="L255" s="86"/>
      <c r="M255" s="82"/>
      <c r="N255" s="82"/>
      <c r="O255" s="87"/>
      <c r="P255" s="9"/>
      <c r="Q255" s="86"/>
      <c r="R255" s="82"/>
      <c r="S255" s="82"/>
      <c r="T255" s="87"/>
      <c r="U255" s="9"/>
      <c r="V255" s="86"/>
      <c r="W255" s="82"/>
      <c r="X255" s="82"/>
      <c r="Y255" s="87"/>
      <c r="Z255" s="9"/>
      <c r="AA255" s="86"/>
      <c r="AB255" s="82"/>
      <c r="AC255" s="82"/>
      <c r="AD255" s="87"/>
      <c r="AE255" s="9"/>
      <c r="AF255" s="108"/>
      <c r="AG255" s="18" t="str">
        <f>IF(ISERROR(VLOOKUP($F255,'Speciale dagen&amp;Activiteiten'!$A$3:$A$100,1,FALSE))=TRUE,"",VLOOKUP($F255,'Speciale dagen&amp;Activiteiten'!$A$3:$B$100,2,FALSE))</f>
        <v/>
      </c>
      <c r="AH255" s="14" t="str">
        <f>IF(ISERROR(VLOOKUP(CONCATENATE(DAY($F255),"-",MONTH($F255)),Verjaardagen!$C$2:$C$101,1,FALSE))=TRUE,"",VLOOKUP(CONCATENATE(DAY($F255),"-",MONTH($F255)),Verjaardagen!$C$2:$E$101,3,FALSE))</f>
        <v/>
      </c>
      <c r="AI255" s="15" t="str">
        <f>IF(ISERROR(VLOOKUP(F255,'School(vakanties)&amp;Activiteiten'!A$4:A$102,1,FALSE)=TRUE),IF(ISERROR(VLOOKUP(F255,'School(vakanties)&amp;Activiteiten'!B$4:B$102,1,FALSE)=TRUE),IF(AJ255&gt;0,AI254,""),VLOOKUP(F255,'School(vakanties)&amp;Activiteiten'!B$4:C$102,2,FALSE)),VLOOKUP(F255,'School(vakanties)&amp;Activiteiten'!A$4:C$102,3,FALSE))</f>
        <v/>
      </c>
      <c r="AJ255" s="16">
        <f>IF(ISERROR(VLOOKUP(F255,'School(vakanties)&amp;Activiteiten'!A$4:A$102,1,FALSE)=TRUE),IF(AND(AJ254&gt;0,AJ254&lt;999),AJ254-1,0),VLOOKUP(F255,'School(vakanties)&amp;Activiteiten'!A$4:D$102,4,FALSE))</f>
        <v>0</v>
      </c>
    </row>
    <row r="256" spans="1:36" x14ac:dyDescent="0.25">
      <c r="A256" s="180" t="str">
        <f t="shared" si="9"/>
        <v>--</v>
      </c>
      <c r="B256" s="110" t="str">
        <f t="shared" si="10"/>
        <v>--</v>
      </c>
      <c r="C256" s="179" t="str">
        <f>IF(F256="--","--",IF(ISEVEN(B256)=TRUE,SUBSTITUTE(LEFT(VLOOKUP(E256,'Basisgegevens+Uitleg'!$B$19:$D$25,3,),1),0,"--"),SUBSTITUTE(LEFT(VLOOKUP(E256,'Basisgegevens+Uitleg'!$B$19:$C$25,2,),1),0,"--")))</f>
        <v>--</v>
      </c>
      <c r="D256" s="179" t="str">
        <f>IF(F256="--","--",TRIM(IF(ISERROR(SEARCH("V",IF(IF('Basisgegevens+Uitleg'!$C$5="Ja",LEN(G256&amp;H256&amp;I256&amp;J256),0)+IF('Basisgegevens+Uitleg'!$C$6="Ja",LEN(L256&amp;M256&amp;N256&amp;O256),0)+IF('Basisgegevens+Uitleg'!$C$7="Ja",LEN(Q256&amp;R256&amp;S256&amp;T256),0)+IF('Basisgegevens+Uitleg'!$C$8="Ja",LEN(V256&amp;W256&amp;X256&amp;Y256),0)+IF('Basisgegevens+Uitleg'!$C$9="Ja",LEN(AA256&amp;AB256&amp;AC256&amp;AD256),0)&lt;(4+IF('Basisgegevens+Uitleg'!$C$6="Ja",4,0)+IF('Basisgegevens+Uitleg'!$C$7="Ja",4,0)+IF('Basisgegevens+Uitleg'!$C$8="Ja",4,0)+IF('Basisgegevens+Uitleg'!$C$9="Ja",4,0)),C256,"Niet")&amp;(G256&amp;H256&amp;I256&amp;J256&amp;IF('Basisgegevens+Uitleg'!$C$6="Ja",L256&amp;M256&amp;N256&amp;O256,"")&amp;IF('Basisgegevens+Uitleg'!$C$7="Ja",Q256&amp;R256&amp;S256&amp;T256,"")&amp;IF('Basisgegevens+Uitleg'!$C$8="Ja",V256&amp;W256&amp;X256&amp;Y256,"")&amp;IF('Basisgegevens+Uitleg'!$C$9="Ja",AA256&amp;AB256&amp;AC256&amp;AD256,"")),1))=TRUE,"","V ")&amp;IF(ISERROR(SEARCH("M",IF(IF('Basisgegevens+Uitleg'!$C$5="Ja",LEN(G256&amp;H256&amp;I256&amp;J256),0)+IF('Basisgegevens+Uitleg'!$C$6="Ja",LEN(L256&amp;M256&amp;N256&amp;O256),0)+IF('Basisgegevens+Uitleg'!$C$7="Ja",LEN(Q256&amp;R256&amp;S256&amp;T256),0)+IF('Basisgegevens+Uitleg'!$C$8="Ja",LEN(V256&amp;W256&amp;X256&amp;Y256),0)+IF('Basisgegevens+Uitleg'!$C$9="Ja",LEN(AA256&amp;AB256&amp;AC256&amp;AD256),0)&lt;(4+IF('Basisgegevens+Uitleg'!$C$6="Ja",4,0)+IF('Basisgegevens+Uitleg'!$C$7="Ja",4,0)+IF('Basisgegevens+Uitleg'!$C$8="Ja",4,0)+IF('Basisgegevens+Uitleg'!$C$9="Ja",4,0)),C256,"Niet")&amp;(G256&amp;H256&amp;I256&amp;J256&amp;IF('Basisgegevens+Uitleg'!$C$6="Ja",L256&amp;M256&amp;N256&amp;O256,"")&amp;IF('Basisgegevens+Uitleg'!$C$7="Ja",Q256&amp;R256&amp;S256&amp;T256,"")&amp;IF('Basisgegevens+Uitleg'!$C$8="Ja",V256&amp;W256&amp;X256&amp;Y256,"")&amp;IF('Basisgegevens+Uitleg'!$C$9="Ja",AA256&amp;AB256&amp;AC256&amp;AD256,"")),1))=TRUE,"","M ")&amp;IF(ISERROR(SEARCH("A",IF(IF('Basisgegevens+Uitleg'!$C$5="Ja",LEN(G256&amp;H256&amp;I256&amp;J256),0)+IF('Basisgegevens+Uitleg'!$C$6="Ja",LEN(L256&amp;M256&amp;N256&amp;O256),0)+IF('Basisgegevens+Uitleg'!$C$7="Ja",LEN(Q256&amp;R256&amp;S256&amp;T256),0)+IF('Basisgegevens+Uitleg'!$C$8="Ja",LEN(V256&amp;W256&amp;X256&amp;Y256),0)+IF('Basisgegevens+Uitleg'!$C$9="Ja",LEN(AA256&amp;AB256&amp;AC256&amp;AD256),0)&lt;(4+IF('Basisgegevens+Uitleg'!$C$6="Ja",4,0)+IF('Basisgegevens+Uitleg'!$C$7="Ja",4,0)+IF('Basisgegevens+Uitleg'!$C$8="Ja",4,0)+IF('Basisgegevens+Uitleg'!$C$9="Ja",4,0)),C256,"Niet")&amp;(G256&amp;H256&amp;I256&amp;J256&amp;IF('Basisgegevens+Uitleg'!$C$6="Ja",L256&amp;M256&amp;N256&amp;O256,"")&amp;IF('Basisgegevens+Uitleg'!$C$7="Ja",Q256&amp;R256&amp;S256&amp;T256,"")&amp;IF('Basisgegevens+Uitleg'!$C$8="Ja",V256&amp;W256&amp;X256&amp;Y256,"")&amp;IF('Basisgegevens+Uitleg'!$C$9="Ja",AA256&amp;AB256&amp;AC256&amp;AD256,"")),1))=TRUE,"","A")))</f>
        <v>--</v>
      </c>
      <c r="E256" s="110" t="str">
        <f t="shared" si="11"/>
        <v>--</v>
      </c>
      <c r="F256" s="138" t="str">
        <f>IF(ROW(E256)-5&lt;='Basisgegevens+Uitleg'!$C$2,F255+1,"--")</f>
        <v>--</v>
      </c>
      <c r="G256" s="86"/>
      <c r="H256" s="82"/>
      <c r="I256" s="82"/>
      <c r="J256" s="87"/>
      <c r="K256" s="9"/>
      <c r="L256" s="86"/>
      <c r="M256" s="82"/>
      <c r="N256" s="82"/>
      <c r="O256" s="87"/>
      <c r="P256" s="9"/>
      <c r="Q256" s="86"/>
      <c r="R256" s="82"/>
      <c r="S256" s="82"/>
      <c r="T256" s="87"/>
      <c r="U256" s="9"/>
      <c r="V256" s="86"/>
      <c r="W256" s="82"/>
      <c r="X256" s="82"/>
      <c r="Y256" s="87"/>
      <c r="Z256" s="9"/>
      <c r="AA256" s="86"/>
      <c r="AB256" s="82"/>
      <c r="AC256" s="82"/>
      <c r="AD256" s="87"/>
      <c r="AE256" s="9"/>
      <c r="AF256" s="108"/>
      <c r="AG256" s="18" t="str">
        <f>IF(ISERROR(VLOOKUP($F256,'Speciale dagen&amp;Activiteiten'!$A$3:$A$100,1,FALSE))=TRUE,"",VLOOKUP($F256,'Speciale dagen&amp;Activiteiten'!$A$3:$B$100,2,FALSE))</f>
        <v/>
      </c>
      <c r="AH256" s="14" t="str">
        <f>IF(ISERROR(VLOOKUP(CONCATENATE(DAY($F256),"-",MONTH($F256)),Verjaardagen!$C$2:$C$101,1,FALSE))=TRUE,"",VLOOKUP(CONCATENATE(DAY($F256),"-",MONTH($F256)),Verjaardagen!$C$2:$E$101,3,FALSE))</f>
        <v/>
      </c>
      <c r="AI256" s="15" t="str">
        <f>IF(ISERROR(VLOOKUP(F256,'School(vakanties)&amp;Activiteiten'!A$4:A$102,1,FALSE)=TRUE),IF(ISERROR(VLOOKUP(F256,'School(vakanties)&amp;Activiteiten'!B$4:B$102,1,FALSE)=TRUE),IF(AJ256&gt;0,AI255,""),VLOOKUP(F256,'School(vakanties)&amp;Activiteiten'!B$4:C$102,2,FALSE)),VLOOKUP(F256,'School(vakanties)&amp;Activiteiten'!A$4:C$102,3,FALSE))</f>
        <v/>
      </c>
      <c r="AJ256" s="16">
        <f>IF(ISERROR(VLOOKUP(F256,'School(vakanties)&amp;Activiteiten'!A$4:A$102,1,FALSE)=TRUE),IF(AND(AJ255&gt;0,AJ255&lt;999),AJ255-1,0),VLOOKUP(F256,'School(vakanties)&amp;Activiteiten'!A$4:D$102,4,FALSE))</f>
        <v>0</v>
      </c>
    </row>
    <row r="257" spans="1:36" x14ac:dyDescent="0.25">
      <c r="A257" s="180" t="str">
        <f t="shared" si="9"/>
        <v>--</v>
      </c>
      <c r="B257" s="110" t="str">
        <f t="shared" si="10"/>
        <v>--</v>
      </c>
      <c r="C257" s="179" t="str">
        <f>IF(F257="--","--",IF(ISEVEN(B257)=TRUE,SUBSTITUTE(LEFT(VLOOKUP(E257,'Basisgegevens+Uitleg'!$B$19:$D$25,3,),1),0,"--"),SUBSTITUTE(LEFT(VLOOKUP(E257,'Basisgegevens+Uitleg'!$B$19:$C$25,2,),1),0,"--")))</f>
        <v>--</v>
      </c>
      <c r="D257" s="179" t="str">
        <f>IF(F257="--","--",TRIM(IF(ISERROR(SEARCH("V",IF(IF('Basisgegevens+Uitleg'!$C$5="Ja",LEN(G257&amp;H257&amp;I257&amp;J257),0)+IF('Basisgegevens+Uitleg'!$C$6="Ja",LEN(L257&amp;M257&amp;N257&amp;O257),0)+IF('Basisgegevens+Uitleg'!$C$7="Ja",LEN(Q257&amp;R257&amp;S257&amp;T257),0)+IF('Basisgegevens+Uitleg'!$C$8="Ja",LEN(V257&amp;W257&amp;X257&amp;Y257),0)+IF('Basisgegevens+Uitleg'!$C$9="Ja",LEN(AA257&amp;AB257&amp;AC257&amp;AD257),0)&lt;(4+IF('Basisgegevens+Uitleg'!$C$6="Ja",4,0)+IF('Basisgegevens+Uitleg'!$C$7="Ja",4,0)+IF('Basisgegevens+Uitleg'!$C$8="Ja",4,0)+IF('Basisgegevens+Uitleg'!$C$9="Ja",4,0)),C257,"Niet")&amp;(G257&amp;H257&amp;I257&amp;J257&amp;IF('Basisgegevens+Uitleg'!$C$6="Ja",L257&amp;M257&amp;N257&amp;O257,"")&amp;IF('Basisgegevens+Uitleg'!$C$7="Ja",Q257&amp;R257&amp;S257&amp;T257,"")&amp;IF('Basisgegevens+Uitleg'!$C$8="Ja",V257&amp;W257&amp;X257&amp;Y257,"")&amp;IF('Basisgegevens+Uitleg'!$C$9="Ja",AA257&amp;AB257&amp;AC257&amp;AD257,"")),1))=TRUE,"","V ")&amp;IF(ISERROR(SEARCH("M",IF(IF('Basisgegevens+Uitleg'!$C$5="Ja",LEN(G257&amp;H257&amp;I257&amp;J257),0)+IF('Basisgegevens+Uitleg'!$C$6="Ja",LEN(L257&amp;M257&amp;N257&amp;O257),0)+IF('Basisgegevens+Uitleg'!$C$7="Ja",LEN(Q257&amp;R257&amp;S257&amp;T257),0)+IF('Basisgegevens+Uitleg'!$C$8="Ja",LEN(V257&amp;W257&amp;X257&amp;Y257),0)+IF('Basisgegevens+Uitleg'!$C$9="Ja",LEN(AA257&amp;AB257&amp;AC257&amp;AD257),0)&lt;(4+IF('Basisgegevens+Uitleg'!$C$6="Ja",4,0)+IF('Basisgegevens+Uitleg'!$C$7="Ja",4,0)+IF('Basisgegevens+Uitleg'!$C$8="Ja",4,0)+IF('Basisgegevens+Uitleg'!$C$9="Ja",4,0)),C257,"Niet")&amp;(G257&amp;H257&amp;I257&amp;J257&amp;IF('Basisgegevens+Uitleg'!$C$6="Ja",L257&amp;M257&amp;N257&amp;O257,"")&amp;IF('Basisgegevens+Uitleg'!$C$7="Ja",Q257&amp;R257&amp;S257&amp;T257,"")&amp;IF('Basisgegevens+Uitleg'!$C$8="Ja",V257&amp;W257&amp;X257&amp;Y257,"")&amp;IF('Basisgegevens+Uitleg'!$C$9="Ja",AA257&amp;AB257&amp;AC257&amp;AD257,"")),1))=TRUE,"","M ")&amp;IF(ISERROR(SEARCH("A",IF(IF('Basisgegevens+Uitleg'!$C$5="Ja",LEN(G257&amp;H257&amp;I257&amp;J257),0)+IF('Basisgegevens+Uitleg'!$C$6="Ja",LEN(L257&amp;M257&amp;N257&amp;O257),0)+IF('Basisgegevens+Uitleg'!$C$7="Ja",LEN(Q257&amp;R257&amp;S257&amp;T257),0)+IF('Basisgegevens+Uitleg'!$C$8="Ja",LEN(V257&amp;W257&amp;X257&amp;Y257),0)+IF('Basisgegevens+Uitleg'!$C$9="Ja",LEN(AA257&amp;AB257&amp;AC257&amp;AD257),0)&lt;(4+IF('Basisgegevens+Uitleg'!$C$6="Ja",4,0)+IF('Basisgegevens+Uitleg'!$C$7="Ja",4,0)+IF('Basisgegevens+Uitleg'!$C$8="Ja",4,0)+IF('Basisgegevens+Uitleg'!$C$9="Ja",4,0)),C257,"Niet")&amp;(G257&amp;H257&amp;I257&amp;J257&amp;IF('Basisgegevens+Uitleg'!$C$6="Ja",L257&amp;M257&amp;N257&amp;O257,"")&amp;IF('Basisgegevens+Uitleg'!$C$7="Ja",Q257&amp;R257&amp;S257&amp;T257,"")&amp;IF('Basisgegevens+Uitleg'!$C$8="Ja",V257&amp;W257&amp;X257&amp;Y257,"")&amp;IF('Basisgegevens+Uitleg'!$C$9="Ja",AA257&amp;AB257&amp;AC257&amp;AD257,"")),1))=TRUE,"","A")))</f>
        <v>--</v>
      </c>
      <c r="E257" s="110" t="str">
        <f t="shared" si="11"/>
        <v>--</v>
      </c>
      <c r="F257" s="138" t="str">
        <f>IF(ROW(E257)-5&lt;='Basisgegevens+Uitleg'!$C$2,F256+1,"--")</f>
        <v>--</v>
      </c>
      <c r="G257" s="86"/>
      <c r="H257" s="82"/>
      <c r="I257" s="82"/>
      <c r="J257" s="87"/>
      <c r="K257" s="9"/>
      <c r="L257" s="86"/>
      <c r="M257" s="82"/>
      <c r="N257" s="82"/>
      <c r="O257" s="87"/>
      <c r="P257" s="9"/>
      <c r="Q257" s="86"/>
      <c r="R257" s="82"/>
      <c r="S257" s="82"/>
      <c r="T257" s="87"/>
      <c r="U257" s="9"/>
      <c r="V257" s="86"/>
      <c r="W257" s="82"/>
      <c r="X257" s="82"/>
      <c r="Y257" s="87"/>
      <c r="Z257" s="9"/>
      <c r="AA257" s="86"/>
      <c r="AB257" s="82"/>
      <c r="AC257" s="82"/>
      <c r="AD257" s="87"/>
      <c r="AE257" s="9"/>
      <c r="AF257" s="108"/>
      <c r="AG257" s="18" t="str">
        <f>IF(ISERROR(VLOOKUP($F257,'Speciale dagen&amp;Activiteiten'!$A$3:$A$100,1,FALSE))=TRUE,"",VLOOKUP($F257,'Speciale dagen&amp;Activiteiten'!$A$3:$B$100,2,FALSE))</f>
        <v/>
      </c>
      <c r="AH257" s="14" t="str">
        <f>IF(ISERROR(VLOOKUP(CONCATENATE(DAY($F257),"-",MONTH($F257)),Verjaardagen!$C$2:$C$101,1,FALSE))=TRUE,"",VLOOKUP(CONCATENATE(DAY($F257),"-",MONTH($F257)),Verjaardagen!$C$2:$E$101,3,FALSE))</f>
        <v/>
      </c>
      <c r="AI257" s="15" t="str">
        <f>IF(ISERROR(VLOOKUP(F257,'School(vakanties)&amp;Activiteiten'!A$4:A$102,1,FALSE)=TRUE),IF(ISERROR(VLOOKUP(F257,'School(vakanties)&amp;Activiteiten'!B$4:B$102,1,FALSE)=TRUE),IF(AJ257&gt;0,AI256,""),VLOOKUP(F257,'School(vakanties)&amp;Activiteiten'!B$4:C$102,2,FALSE)),VLOOKUP(F257,'School(vakanties)&amp;Activiteiten'!A$4:C$102,3,FALSE))</f>
        <v/>
      </c>
      <c r="AJ257" s="16">
        <f>IF(ISERROR(VLOOKUP(F257,'School(vakanties)&amp;Activiteiten'!A$4:A$102,1,FALSE)=TRUE),IF(AND(AJ256&gt;0,AJ256&lt;999),AJ256-1,0),VLOOKUP(F257,'School(vakanties)&amp;Activiteiten'!A$4:D$102,4,FALSE))</f>
        <v>0</v>
      </c>
    </row>
    <row r="258" spans="1:36" x14ac:dyDescent="0.25">
      <c r="A258" s="180" t="str">
        <f t="shared" si="9"/>
        <v>--</v>
      </c>
      <c r="B258" s="110" t="str">
        <f t="shared" si="10"/>
        <v>--</v>
      </c>
      <c r="C258" s="179" t="str">
        <f>IF(F258="--","--",IF(ISEVEN(B258)=TRUE,SUBSTITUTE(LEFT(VLOOKUP(E258,'Basisgegevens+Uitleg'!$B$19:$D$25,3,),1),0,"--"),SUBSTITUTE(LEFT(VLOOKUP(E258,'Basisgegevens+Uitleg'!$B$19:$C$25,2,),1),0,"--")))</f>
        <v>--</v>
      </c>
      <c r="D258" s="179" t="str">
        <f>IF(F258="--","--",TRIM(IF(ISERROR(SEARCH("V",IF(IF('Basisgegevens+Uitleg'!$C$5="Ja",LEN(G258&amp;H258&amp;I258&amp;J258),0)+IF('Basisgegevens+Uitleg'!$C$6="Ja",LEN(L258&amp;M258&amp;N258&amp;O258),0)+IF('Basisgegevens+Uitleg'!$C$7="Ja",LEN(Q258&amp;R258&amp;S258&amp;T258),0)+IF('Basisgegevens+Uitleg'!$C$8="Ja",LEN(V258&amp;W258&amp;X258&amp;Y258),0)+IF('Basisgegevens+Uitleg'!$C$9="Ja",LEN(AA258&amp;AB258&amp;AC258&amp;AD258),0)&lt;(4+IF('Basisgegevens+Uitleg'!$C$6="Ja",4,0)+IF('Basisgegevens+Uitleg'!$C$7="Ja",4,0)+IF('Basisgegevens+Uitleg'!$C$8="Ja",4,0)+IF('Basisgegevens+Uitleg'!$C$9="Ja",4,0)),C258,"Niet")&amp;(G258&amp;H258&amp;I258&amp;J258&amp;IF('Basisgegevens+Uitleg'!$C$6="Ja",L258&amp;M258&amp;N258&amp;O258,"")&amp;IF('Basisgegevens+Uitleg'!$C$7="Ja",Q258&amp;R258&amp;S258&amp;T258,"")&amp;IF('Basisgegevens+Uitleg'!$C$8="Ja",V258&amp;W258&amp;X258&amp;Y258,"")&amp;IF('Basisgegevens+Uitleg'!$C$9="Ja",AA258&amp;AB258&amp;AC258&amp;AD258,"")),1))=TRUE,"","V ")&amp;IF(ISERROR(SEARCH("M",IF(IF('Basisgegevens+Uitleg'!$C$5="Ja",LEN(G258&amp;H258&amp;I258&amp;J258),0)+IF('Basisgegevens+Uitleg'!$C$6="Ja",LEN(L258&amp;M258&amp;N258&amp;O258),0)+IF('Basisgegevens+Uitleg'!$C$7="Ja",LEN(Q258&amp;R258&amp;S258&amp;T258),0)+IF('Basisgegevens+Uitleg'!$C$8="Ja",LEN(V258&amp;W258&amp;X258&amp;Y258),0)+IF('Basisgegevens+Uitleg'!$C$9="Ja",LEN(AA258&amp;AB258&amp;AC258&amp;AD258),0)&lt;(4+IF('Basisgegevens+Uitleg'!$C$6="Ja",4,0)+IF('Basisgegevens+Uitleg'!$C$7="Ja",4,0)+IF('Basisgegevens+Uitleg'!$C$8="Ja",4,0)+IF('Basisgegevens+Uitleg'!$C$9="Ja",4,0)),C258,"Niet")&amp;(G258&amp;H258&amp;I258&amp;J258&amp;IF('Basisgegevens+Uitleg'!$C$6="Ja",L258&amp;M258&amp;N258&amp;O258,"")&amp;IF('Basisgegevens+Uitleg'!$C$7="Ja",Q258&amp;R258&amp;S258&amp;T258,"")&amp;IF('Basisgegevens+Uitleg'!$C$8="Ja",V258&amp;W258&amp;X258&amp;Y258,"")&amp;IF('Basisgegevens+Uitleg'!$C$9="Ja",AA258&amp;AB258&amp;AC258&amp;AD258,"")),1))=TRUE,"","M ")&amp;IF(ISERROR(SEARCH("A",IF(IF('Basisgegevens+Uitleg'!$C$5="Ja",LEN(G258&amp;H258&amp;I258&amp;J258),0)+IF('Basisgegevens+Uitleg'!$C$6="Ja",LEN(L258&amp;M258&amp;N258&amp;O258),0)+IF('Basisgegevens+Uitleg'!$C$7="Ja",LEN(Q258&amp;R258&amp;S258&amp;T258),0)+IF('Basisgegevens+Uitleg'!$C$8="Ja",LEN(V258&amp;W258&amp;X258&amp;Y258),0)+IF('Basisgegevens+Uitleg'!$C$9="Ja",LEN(AA258&amp;AB258&amp;AC258&amp;AD258),0)&lt;(4+IF('Basisgegevens+Uitleg'!$C$6="Ja",4,0)+IF('Basisgegevens+Uitleg'!$C$7="Ja",4,0)+IF('Basisgegevens+Uitleg'!$C$8="Ja",4,0)+IF('Basisgegevens+Uitleg'!$C$9="Ja",4,0)),C258,"Niet")&amp;(G258&amp;H258&amp;I258&amp;J258&amp;IF('Basisgegevens+Uitleg'!$C$6="Ja",L258&amp;M258&amp;N258&amp;O258,"")&amp;IF('Basisgegevens+Uitleg'!$C$7="Ja",Q258&amp;R258&amp;S258&amp;T258,"")&amp;IF('Basisgegevens+Uitleg'!$C$8="Ja",V258&amp;W258&amp;X258&amp;Y258,"")&amp;IF('Basisgegevens+Uitleg'!$C$9="Ja",AA258&amp;AB258&amp;AC258&amp;AD258,"")),1))=TRUE,"","A")))</f>
        <v>--</v>
      </c>
      <c r="E258" s="110" t="str">
        <f t="shared" si="11"/>
        <v>--</v>
      </c>
      <c r="F258" s="138" t="str">
        <f>IF(ROW(E258)-5&lt;='Basisgegevens+Uitleg'!$C$2,F257+1,"--")</f>
        <v>--</v>
      </c>
      <c r="G258" s="86"/>
      <c r="H258" s="82"/>
      <c r="I258" s="82"/>
      <c r="J258" s="87"/>
      <c r="K258" s="9"/>
      <c r="L258" s="86"/>
      <c r="M258" s="82"/>
      <c r="N258" s="82"/>
      <c r="O258" s="87"/>
      <c r="P258" s="9"/>
      <c r="Q258" s="86"/>
      <c r="R258" s="82"/>
      <c r="S258" s="82"/>
      <c r="T258" s="87"/>
      <c r="U258" s="9"/>
      <c r="V258" s="86"/>
      <c r="W258" s="82"/>
      <c r="X258" s="82"/>
      <c r="Y258" s="87"/>
      <c r="Z258" s="9"/>
      <c r="AA258" s="86"/>
      <c r="AB258" s="82"/>
      <c r="AC258" s="82"/>
      <c r="AD258" s="87"/>
      <c r="AE258" s="9"/>
      <c r="AF258" s="108"/>
      <c r="AG258" s="18" t="str">
        <f>IF(ISERROR(VLOOKUP($F258,'Speciale dagen&amp;Activiteiten'!$A$3:$A$100,1,FALSE))=TRUE,"",VLOOKUP($F258,'Speciale dagen&amp;Activiteiten'!$A$3:$B$100,2,FALSE))</f>
        <v/>
      </c>
      <c r="AH258" s="14" t="str">
        <f>IF(ISERROR(VLOOKUP(CONCATENATE(DAY($F258),"-",MONTH($F258)),Verjaardagen!$C$2:$C$101,1,FALSE))=TRUE,"",VLOOKUP(CONCATENATE(DAY($F258),"-",MONTH($F258)),Verjaardagen!$C$2:$E$101,3,FALSE))</f>
        <v/>
      </c>
      <c r="AI258" s="15" t="str">
        <f>IF(ISERROR(VLOOKUP(F258,'School(vakanties)&amp;Activiteiten'!A$4:A$102,1,FALSE)=TRUE),IF(ISERROR(VLOOKUP(F258,'School(vakanties)&amp;Activiteiten'!B$4:B$102,1,FALSE)=TRUE),IF(AJ258&gt;0,AI257,""),VLOOKUP(F258,'School(vakanties)&amp;Activiteiten'!B$4:C$102,2,FALSE)),VLOOKUP(F258,'School(vakanties)&amp;Activiteiten'!A$4:C$102,3,FALSE))</f>
        <v/>
      </c>
      <c r="AJ258" s="16">
        <f>IF(ISERROR(VLOOKUP(F258,'School(vakanties)&amp;Activiteiten'!A$4:A$102,1,FALSE)=TRUE),IF(AND(AJ257&gt;0,AJ257&lt;999),AJ257-1,0),VLOOKUP(F258,'School(vakanties)&amp;Activiteiten'!A$4:D$102,4,FALSE))</f>
        <v>0</v>
      </c>
    </row>
    <row r="259" spans="1:36" x14ac:dyDescent="0.25">
      <c r="A259" s="180" t="str">
        <f t="shared" si="9"/>
        <v>--</v>
      </c>
      <c r="B259" s="110" t="str">
        <f t="shared" si="10"/>
        <v>--</v>
      </c>
      <c r="C259" s="179" t="str">
        <f>IF(F259="--","--",IF(ISEVEN(B259)=TRUE,SUBSTITUTE(LEFT(VLOOKUP(E259,'Basisgegevens+Uitleg'!$B$19:$D$25,3,),1),0,"--"),SUBSTITUTE(LEFT(VLOOKUP(E259,'Basisgegevens+Uitleg'!$B$19:$C$25,2,),1),0,"--")))</f>
        <v>--</v>
      </c>
      <c r="D259" s="179" t="str">
        <f>IF(F259="--","--",TRIM(IF(ISERROR(SEARCH("V",IF(IF('Basisgegevens+Uitleg'!$C$5="Ja",LEN(G259&amp;H259&amp;I259&amp;J259),0)+IF('Basisgegevens+Uitleg'!$C$6="Ja",LEN(L259&amp;M259&amp;N259&amp;O259),0)+IF('Basisgegevens+Uitleg'!$C$7="Ja",LEN(Q259&amp;R259&amp;S259&amp;T259),0)+IF('Basisgegevens+Uitleg'!$C$8="Ja",LEN(V259&amp;W259&amp;X259&amp;Y259),0)+IF('Basisgegevens+Uitleg'!$C$9="Ja",LEN(AA259&amp;AB259&amp;AC259&amp;AD259),0)&lt;(4+IF('Basisgegevens+Uitleg'!$C$6="Ja",4,0)+IF('Basisgegevens+Uitleg'!$C$7="Ja",4,0)+IF('Basisgegevens+Uitleg'!$C$8="Ja",4,0)+IF('Basisgegevens+Uitleg'!$C$9="Ja",4,0)),C259,"Niet")&amp;(G259&amp;H259&amp;I259&amp;J259&amp;IF('Basisgegevens+Uitleg'!$C$6="Ja",L259&amp;M259&amp;N259&amp;O259,"")&amp;IF('Basisgegevens+Uitleg'!$C$7="Ja",Q259&amp;R259&amp;S259&amp;T259,"")&amp;IF('Basisgegevens+Uitleg'!$C$8="Ja",V259&amp;W259&amp;X259&amp;Y259,"")&amp;IF('Basisgegevens+Uitleg'!$C$9="Ja",AA259&amp;AB259&amp;AC259&amp;AD259,"")),1))=TRUE,"","V ")&amp;IF(ISERROR(SEARCH("M",IF(IF('Basisgegevens+Uitleg'!$C$5="Ja",LEN(G259&amp;H259&amp;I259&amp;J259),0)+IF('Basisgegevens+Uitleg'!$C$6="Ja",LEN(L259&amp;M259&amp;N259&amp;O259),0)+IF('Basisgegevens+Uitleg'!$C$7="Ja",LEN(Q259&amp;R259&amp;S259&amp;T259),0)+IF('Basisgegevens+Uitleg'!$C$8="Ja",LEN(V259&amp;W259&amp;X259&amp;Y259),0)+IF('Basisgegevens+Uitleg'!$C$9="Ja",LEN(AA259&amp;AB259&amp;AC259&amp;AD259),0)&lt;(4+IF('Basisgegevens+Uitleg'!$C$6="Ja",4,0)+IF('Basisgegevens+Uitleg'!$C$7="Ja",4,0)+IF('Basisgegevens+Uitleg'!$C$8="Ja",4,0)+IF('Basisgegevens+Uitleg'!$C$9="Ja",4,0)),C259,"Niet")&amp;(G259&amp;H259&amp;I259&amp;J259&amp;IF('Basisgegevens+Uitleg'!$C$6="Ja",L259&amp;M259&amp;N259&amp;O259,"")&amp;IF('Basisgegevens+Uitleg'!$C$7="Ja",Q259&amp;R259&amp;S259&amp;T259,"")&amp;IF('Basisgegevens+Uitleg'!$C$8="Ja",V259&amp;W259&amp;X259&amp;Y259,"")&amp;IF('Basisgegevens+Uitleg'!$C$9="Ja",AA259&amp;AB259&amp;AC259&amp;AD259,"")),1))=TRUE,"","M ")&amp;IF(ISERROR(SEARCH("A",IF(IF('Basisgegevens+Uitleg'!$C$5="Ja",LEN(G259&amp;H259&amp;I259&amp;J259),0)+IF('Basisgegevens+Uitleg'!$C$6="Ja",LEN(L259&amp;M259&amp;N259&amp;O259),0)+IF('Basisgegevens+Uitleg'!$C$7="Ja",LEN(Q259&amp;R259&amp;S259&amp;T259),0)+IF('Basisgegevens+Uitleg'!$C$8="Ja",LEN(V259&amp;W259&amp;X259&amp;Y259),0)+IF('Basisgegevens+Uitleg'!$C$9="Ja",LEN(AA259&amp;AB259&amp;AC259&amp;AD259),0)&lt;(4+IF('Basisgegevens+Uitleg'!$C$6="Ja",4,0)+IF('Basisgegevens+Uitleg'!$C$7="Ja",4,0)+IF('Basisgegevens+Uitleg'!$C$8="Ja",4,0)+IF('Basisgegevens+Uitleg'!$C$9="Ja",4,0)),C259,"Niet")&amp;(G259&amp;H259&amp;I259&amp;J259&amp;IF('Basisgegevens+Uitleg'!$C$6="Ja",L259&amp;M259&amp;N259&amp;O259,"")&amp;IF('Basisgegevens+Uitleg'!$C$7="Ja",Q259&amp;R259&amp;S259&amp;T259,"")&amp;IF('Basisgegevens+Uitleg'!$C$8="Ja",V259&amp;W259&amp;X259&amp;Y259,"")&amp;IF('Basisgegevens+Uitleg'!$C$9="Ja",AA259&amp;AB259&amp;AC259&amp;AD259,"")),1))=TRUE,"","A")))</f>
        <v>--</v>
      </c>
      <c r="E259" s="110" t="str">
        <f t="shared" si="11"/>
        <v>--</v>
      </c>
      <c r="F259" s="138" t="str">
        <f>IF(ROW(E259)-5&lt;='Basisgegevens+Uitleg'!$C$2,F258+1,"--")</f>
        <v>--</v>
      </c>
      <c r="G259" s="86"/>
      <c r="H259" s="82"/>
      <c r="I259" s="82"/>
      <c r="J259" s="87"/>
      <c r="K259" s="9"/>
      <c r="L259" s="86"/>
      <c r="M259" s="82"/>
      <c r="N259" s="82"/>
      <c r="O259" s="87"/>
      <c r="P259" s="9"/>
      <c r="Q259" s="86"/>
      <c r="R259" s="82"/>
      <c r="S259" s="82"/>
      <c r="T259" s="87"/>
      <c r="U259" s="9"/>
      <c r="V259" s="86"/>
      <c r="W259" s="82"/>
      <c r="X259" s="82"/>
      <c r="Y259" s="87"/>
      <c r="Z259" s="9"/>
      <c r="AA259" s="86"/>
      <c r="AB259" s="82"/>
      <c r="AC259" s="82"/>
      <c r="AD259" s="87"/>
      <c r="AE259" s="9"/>
      <c r="AF259" s="108"/>
      <c r="AG259" s="18" t="str">
        <f>IF(ISERROR(VLOOKUP($F259,'Speciale dagen&amp;Activiteiten'!$A$3:$A$100,1,FALSE))=TRUE,"",VLOOKUP($F259,'Speciale dagen&amp;Activiteiten'!$A$3:$B$100,2,FALSE))</f>
        <v/>
      </c>
      <c r="AH259" s="14" t="str">
        <f>IF(ISERROR(VLOOKUP(CONCATENATE(DAY($F259),"-",MONTH($F259)),Verjaardagen!$C$2:$C$101,1,FALSE))=TRUE,"",VLOOKUP(CONCATENATE(DAY($F259),"-",MONTH($F259)),Verjaardagen!$C$2:$E$101,3,FALSE))</f>
        <v/>
      </c>
      <c r="AI259" s="15" t="str">
        <f>IF(ISERROR(VLOOKUP(F259,'School(vakanties)&amp;Activiteiten'!A$4:A$102,1,FALSE)=TRUE),IF(ISERROR(VLOOKUP(F259,'School(vakanties)&amp;Activiteiten'!B$4:B$102,1,FALSE)=TRUE),IF(AJ259&gt;0,AI258,""),VLOOKUP(F259,'School(vakanties)&amp;Activiteiten'!B$4:C$102,2,FALSE)),VLOOKUP(F259,'School(vakanties)&amp;Activiteiten'!A$4:C$102,3,FALSE))</f>
        <v/>
      </c>
      <c r="AJ259" s="16">
        <f>IF(ISERROR(VLOOKUP(F259,'School(vakanties)&amp;Activiteiten'!A$4:A$102,1,FALSE)=TRUE),IF(AND(AJ258&gt;0,AJ258&lt;999),AJ258-1,0),VLOOKUP(F259,'School(vakanties)&amp;Activiteiten'!A$4:D$102,4,FALSE))</f>
        <v>0</v>
      </c>
    </row>
    <row r="260" spans="1:36" x14ac:dyDescent="0.25">
      <c r="A260" s="180" t="str">
        <f t="shared" si="9"/>
        <v>--</v>
      </c>
      <c r="B260" s="110" t="str">
        <f t="shared" si="10"/>
        <v>--</v>
      </c>
      <c r="C260" s="179" t="str">
        <f>IF(F260="--","--",IF(ISEVEN(B260)=TRUE,SUBSTITUTE(LEFT(VLOOKUP(E260,'Basisgegevens+Uitleg'!$B$19:$D$25,3,),1),0,"--"),SUBSTITUTE(LEFT(VLOOKUP(E260,'Basisgegevens+Uitleg'!$B$19:$C$25,2,),1),0,"--")))</f>
        <v>--</v>
      </c>
      <c r="D260" s="179" t="str">
        <f>IF(F260="--","--",TRIM(IF(ISERROR(SEARCH("V",IF(IF('Basisgegevens+Uitleg'!$C$5="Ja",LEN(G260&amp;H260&amp;I260&amp;J260),0)+IF('Basisgegevens+Uitleg'!$C$6="Ja",LEN(L260&amp;M260&amp;N260&amp;O260),0)+IF('Basisgegevens+Uitleg'!$C$7="Ja",LEN(Q260&amp;R260&amp;S260&amp;T260),0)+IF('Basisgegevens+Uitleg'!$C$8="Ja",LEN(V260&amp;W260&amp;X260&amp;Y260),0)+IF('Basisgegevens+Uitleg'!$C$9="Ja",LEN(AA260&amp;AB260&amp;AC260&amp;AD260),0)&lt;(4+IF('Basisgegevens+Uitleg'!$C$6="Ja",4,0)+IF('Basisgegevens+Uitleg'!$C$7="Ja",4,0)+IF('Basisgegevens+Uitleg'!$C$8="Ja",4,0)+IF('Basisgegevens+Uitleg'!$C$9="Ja",4,0)),C260,"Niet")&amp;(G260&amp;H260&amp;I260&amp;J260&amp;IF('Basisgegevens+Uitleg'!$C$6="Ja",L260&amp;M260&amp;N260&amp;O260,"")&amp;IF('Basisgegevens+Uitleg'!$C$7="Ja",Q260&amp;R260&amp;S260&amp;T260,"")&amp;IF('Basisgegevens+Uitleg'!$C$8="Ja",V260&amp;W260&amp;X260&amp;Y260,"")&amp;IF('Basisgegevens+Uitleg'!$C$9="Ja",AA260&amp;AB260&amp;AC260&amp;AD260,"")),1))=TRUE,"","V ")&amp;IF(ISERROR(SEARCH("M",IF(IF('Basisgegevens+Uitleg'!$C$5="Ja",LEN(G260&amp;H260&amp;I260&amp;J260),0)+IF('Basisgegevens+Uitleg'!$C$6="Ja",LEN(L260&amp;M260&amp;N260&amp;O260),0)+IF('Basisgegevens+Uitleg'!$C$7="Ja",LEN(Q260&amp;R260&amp;S260&amp;T260),0)+IF('Basisgegevens+Uitleg'!$C$8="Ja",LEN(V260&amp;W260&amp;X260&amp;Y260),0)+IF('Basisgegevens+Uitleg'!$C$9="Ja",LEN(AA260&amp;AB260&amp;AC260&amp;AD260),0)&lt;(4+IF('Basisgegevens+Uitleg'!$C$6="Ja",4,0)+IF('Basisgegevens+Uitleg'!$C$7="Ja",4,0)+IF('Basisgegevens+Uitleg'!$C$8="Ja",4,0)+IF('Basisgegevens+Uitleg'!$C$9="Ja",4,0)),C260,"Niet")&amp;(G260&amp;H260&amp;I260&amp;J260&amp;IF('Basisgegevens+Uitleg'!$C$6="Ja",L260&amp;M260&amp;N260&amp;O260,"")&amp;IF('Basisgegevens+Uitleg'!$C$7="Ja",Q260&amp;R260&amp;S260&amp;T260,"")&amp;IF('Basisgegevens+Uitleg'!$C$8="Ja",V260&amp;W260&amp;X260&amp;Y260,"")&amp;IF('Basisgegevens+Uitleg'!$C$9="Ja",AA260&amp;AB260&amp;AC260&amp;AD260,"")),1))=TRUE,"","M ")&amp;IF(ISERROR(SEARCH("A",IF(IF('Basisgegevens+Uitleg'!$C$5="Ja",LEN(G260&amp;H260&amp;I260&amp;J260),0)+IF('Basisgegevens+Uitleg'!$C$6="Ja",LEN(L260&amp;M260&amp;N260&amp;O260),0)+IF('Basisgegevens+Uitleg'!$C$7="Ja",LEN(Q260&amp;R260&amp;S260&amp;T260),0)+IF('Basisgegevens+Uitleg'!$C$8="Ja",LEN(V260&amp;W260&amp;X260&amp;Y260),0)+IF('Basisgegevens+Uitleg'!$C$9="Ja",LEN(AA260&amp;AB260&amp;AC260&amp;AD260),0)&lt;(4+IF('Basisgegevens+Uitleg'!$C$6="Ja",4,0)+IF('Basisgegevens+Uitleg'!$C$7="Ja",4,0)+IF('Basisgegevens+Uitleg'!$C$8="Ja",4,0)+IF('Basisgegevens+Uitleg'!$C$9="Ja",4,0)),C260,"Niet")&amp;(G260&amp;H260&amp;I260&amp;J260&amp;IF('Basisgegevens+Uitleg'!$C$6="Ja",L260&amp;M260&amp;N260&amp;O260,"")&amp;IF('Basisgegevens+Uitleg'!$C$7="Ja",Q260&amp;R260&amp;S260&amp;T260,"")&amp;IF('Basisgegevens+Uitleg'!$C$8="Ja",V260&amp;W260&amp;X260&amp;Y260,"")&amp;IF('Basisgegevens+Uitleg'!$C$9="Ja",AA260&amp;AB260&amp;AC260&amp;AD260,"")),1))=TRUE,"","A")))</f>
        <v>--</v>
      </c>
      <c r="E260" s="110" t="str">
        <f t="shared" si="11"/>
        <v>--</v>
      </c>
      <c r="F260" s="138" t="str">
        <f>IF(ROW(E260)-5&lt;='Basisgegevens+Uitleg'!$C$2,F259+1,"--")</f>
        <v>--</v>
      </c>
      <c r="G260" s="86"/>
      <c r="H260" s="82"/>
      <c r="I260" s="82"/>
      <c r="J260" s="87"/>
      <c r="K260" s="9"/>
      <c r="L260" s="86"/>
      <c r="M260" s="82"/>
      <c r="N260" s="82"/>
      <c r="O260" s="87"/>
      <c r="P260" s="9"/>
      <c r="Q260" s="86"/>
      <c r="R260" s="82"/>
      <c r="S260" s="82"/>
      <c r="T260" s="87"/>
      <c r="U260" s="9"/>
      <c r="V260" s="86"/>
      <c r="W260" s="82"/>
      <c r="X260" s="82"/>
      <c r="Y260" s="87"/>
      <c r="Z260" s="9"/>
      <c r="AA260" s="86"/>
      <c r="AB260" s="82"/>
      <c r="AC260" s="82"/>
      <c r="AD260" s="87"/>
      <c r="AE260" s="9"/>
      <c r="AF260" s="108"/>
      <c r="AG260" s="18" t="str">
        <f>IF(ISERROR(VLOOKUP($F260,'Speciale dagen&amp;Activiteiten'!$A$3:$A$100,1,FALSE))=TRUE,"",VLOOKUP($F260,'Speciale dagen&amp;Activiteiten'!$A$3:$B$100,2,FALSE))</f>
        <v/>
      </c>
      <c r="AH260" s="14" t="str">
        <f>IF(ISERROR(VLOOKUP(CONCATENATE(DAY($F260),"-",MONTH($F260)),Verjaardagen!$C$2:$C$101,1,FALSE))=TRUE,"",VLOOKUP(CONCATENATE(DAY($F260),"-",MONTH($F260)),Verjaardagen!$C$2:$E$101,3,FALSE))</f>
        <v/>
      </c>
      <c r="AI260" s="15" t="str">
        <f>IF(ISERROR(VLOOKUP(F260,'School(vakanties)&amp;Activiteiten'!A$4:A$102,1,FALSE)=TRUE),IF(ISERROR(VLOOKUP(F260,'School(vakanties)&amp;Activiteiten'!B$4:B$102,1,FALSE)=TRUE),IF(AJ260&gt;0,AI259,""),VLOOKUP(F260,'School(vakanties)&amp;Activiteiten'!B$4:C$102,2,FALSE)),VLOOKUP(F260,'School(vakanties)&amp;Activiteiten'!A$4:C$102,3,FALSE))</f>
        <v/>
      </c>
      <c r="AJ260" s="16">
        <f>IF(ISERROR(VLOOKUP(F260,'School(vakanties)&amp;Activiteiten'!A$4:A$102,1,FALSE)=TRUE),IF(AND(AJ259&gt;0,AJ259&lt;999),AJ259-1,0),VLOOKUP(F260,'School(vakanties)&amp;Activiteiten'!A$4:D$102,4,FALSE))</f>
        <v>0</v>
      </c>
    </row>
    <row r="261" spans="1:36" x14ac:dyDescent="0.25">
      <c r="A261" s="180" t="str">
        <f t="shared" si="9"/>
        <v>--</v>
      </c>
      <c r="B261" s="110" t="str">
        <f t="shared" si="10"/>
        <v>--</v>
      </c>
      <c r="C261" s="179" t="str">
        <f>IF(F261="--","--",IF(ISEVEN(B261)=TRUE,SUBSTITUTE(LEFT(VLOOKUP(E261,'Basisgegevens+Uitleg'!$B$19:$D$25,3,),1),0,"--"),SUBSTITUTE(LEFT(VLOOKUP(E261,'Basisgegevens+Uitleg'!$B$19:$C$25,2,),1),0,"--")))</f>
        <v>--</v>
      </c>
      <c r="D261" s="179" t="str">
        <f>IF(F261="--","--",TRIM(IF(ISERROR(SEARCH("V",IF(IF('Basisgegevens+Uitleg'!$C$5="Ja",LEN(G261&amp;H261&amp;I261&amp;J261),0)+IF('Basisgegevens+Uitleg'!$C$6="Ja",LEN(L261&amp;M261&amp;N261&amp;O261),0)+IF('Basisgegevens+Uitleg'!$C$7="Ja",LEN(Q261&amp;R261&amp;S261&amp;T261),0)+IF('Basisgegevens+Uitleg'!$C$8="Ja",LEN(V261&amp;W261&amp;X261&amp;Y261),0)+IF('Basisgegevens+Uitleg'!$C$9="Ja",LEN(AA261&amp;AB261&amp;AC261&amp;AD261),0)&lt;(4+IF('Basisgegevens+Uitleg'!$C$6="Ja",4,0)+IF('Basisgegevens+Uitleg'!$C$7="Ja",4,0)+IF('Basisgegevens+Uitleg'!$C$8="Ja",4,0)+IF('Basisgegevens+Uitleg'!$C$9="Ja",4,0)),C261,"Niet")&amp;(G261&amp;H261&amp;I261&amp;J261&amp;IF('Basisgegevens+Uitleg'!$C$6="Ja",L261&amp;M261&amp;N261&amp;O261,"")&amp;IF('Basisgegevens+Uitleg'!$C$7="Ja",Q261&amp;R261&amp;S261&amp;T261,"")&amp;IF('Basisgegevens+Uitleg'!$C$8="Ja",V261&amp;W261&amp;X261&amp;Y261,"")&amp;IF('Basisgegevens+Uitleg'!$C$9="Ja",AA261&amp;AB261&amp;AC261&amp;AD261,"")),1))=TRUE,"","V ")&amp;IF(ISERROR(SEARCH("M",IF(IF('Basisgegevens+Uitleg'!$C$5="Ja",LEN(G261&amp;H261&amp;I261&amp;J261),0)+IF('Basisgegevens+Uitleg'!$C$6="Ja",LEN(L261&amp;M261&amp;N261&amp;O261),0)+IF('Basisgegevens+Uitleg'!$C$7="Ja",LEN(Q261&amp;R261&amp;S261&amp;T261),0)+IF('Basisgegevens+Uitleg'!$C$8="Ja",LEN(V261&amp;W261&amp;X261&amp;Y261),0)+IF('Basisgegevens+Uitleg'!$C$9="Ja",LEN(AA261&amp;AB261&amp;AC261&amp;AD261),0)&lt;(4+IF('Basisgegevens+Uitleg'!$C$6="Ja",4,0)+IF('Basisgegevens+Uitleg'!$C$7="Ja",4,0)+IF('Basisgegevens+Uitleg'!$C$8="Ja",4,0)+IF('Basisgegevens+Uitleg'!$C$9="Ja",4,0)),C261,"Niet")&amp;(G261&amp;H261&amp;I261&amp;J261&amp;IF('Basisgegevens+Uitleg'!$C$6="Ja",L261&amp;M261&amp;N261&amp;O261,"")&amp;IF('Basisgegevens+Uitleg'!$C$7="Ja",Q261&amp;R261&amp;S261&amp;T261,"")&amp;IF('Basisgegevens+Uitleg'!$C$8="Ja",V261&amp;W261&amp;X261&amp;Y261,"")&amp;IF('Basisgegevens+Uitleg'!$C$9="Ja",AA261&amp;AB261&amp;AC261&amp;AD261,"")),1))=TRUE,"","M ")&amp;IF(ISERROR(SEARCH("A",IF(IF('Basisgegevens+Uitleg'!$C$5="Ja",LEN(G261&amp;H261&amp;I261&amp;J261),0)+IF('Basisgegevens+Uitleg'!$C$6="Ja",LEN(L261&amp;M261&amp;N261&amp;O261),0)+IF('Basisgegevens+Uitleg'!$C$7="Ja",LEN(Q261&amp;R261&amp;S261&amp;T261),0)+IF('Basisgegevens+Uitleg'!$C$8="Ja",LEN(V261&amp;W261&amp;X261&amp;Y261),0)+IF('Basisgegevens+Uitleg'!$C$9="Ja",LEN(AA261&amp;AB261&amp;AC261&amp;AD261),0)&lt;(4+IF('Basisgegevens+Uitleg'!$C$6="Ja",4,0)+IF('Basisgegevens+Uitleg'!$C$7="Ja",4,0)+IF('Basisgegevens+Uitleg'!$C$8="Ja",4,0)+IF('Basisgegevens+Uitleg'!$C$9="Ja",4,0)),C261,"Niet")&amp;(G261&amp;H261&amp;I261&amp;J261&amp;IF('Basisgegevens+Uitleg'!$C$6="Ja",L261&amp;M261&amp;N261&amp;O261,"")&amp;IF('Basisgegevens+Uitleg'!$C$7="Ja",Q261&amp;R261&amp;S261&amp;T261,"")&amp;IF('Basisgegevens+Uitleg'!$C$8="Ja",V261&amp;W261&amp;X261&amp;Y261,"")&amp;IF('Basisgegevens+Uitleg'!$C$9="Ja",AA261&amp;AB261&amp;AC261&amp;AD261,"")),1))=TRUE,"","A")))</f>
        <v>--</v>
      </c>
      <c r="E261" s="110" t="str">
        <f t="shared" si="11"/>
        <v>--</v>
      </c>
      <c r="F261" s="138" t="str">
        <f>IF(ROW(E261)-5&lt;='Basisgegevens+Uitleg'!$C$2,F260+1,"--")</f>
        <v>--</v>
      </c>
      <c r="G261" s="86"/>
      <c r="H261" s="82"/>
      <c r="I261" s="82"/>
      <c r="J261" s="87"/>
      <c r="K261" s="9"/>
      <c r="L261" s="86"/>
      <c r="M261" s="82"/>
      <c r="N261" s="82"/>
      <c r="O261" s="87"/>
      <c r="P261" s="9"/>
      <c r="Q261" s="86"/>
      <c r="R261" s="82"/>
      <c r="S261" s="82"/>
      <c r="T261" s="87"/>
      <c r="U261" s="9"/>
      <c r="V261" s="86"/>
      <c r="W261" s="82"/>
      <c r="X261" s="82"/>
      <c r="Y261" s="87"/>
      <c r="Z261" s="9"/>
      <c r="AA261" s="86"/>
      <c r="AB261" s="82"/>
      <c r="AC261" s="82"/>
      <c r="AD261" s="87"/>
      <c r="AE261" s="9"/>
      <c r="AF261" s="108"/>
      <c r="AG261" s="18" t="str">
        <f>IF(ISERROR(VLOOKUP($F261,'Speciale dagen&amp;Activiteiten'!$A$3:$A$100,1,FALSE))=TRUE,"",VLOOKUP($F261,'Speciale dagen&amp;Activiteiten'!$A$3:$B$100,2,FALSE))</f>
        <v/>
      </c>
      <c r="AH261" s="14" t="str">
        <f>IF(ISERROR(VLOOKUP(CONCATENATE(DAY($F261),"-",MONTH($F261)),Verjaardagen!$C$2:$C$101,1,FALSE))=TRUE,"",VLOOKUP(CONCATENATE(DAY($F261),"-",MONTH($F261)),Verjaardagen!$C$2:$E$101,3,FALSE))</f>
        <v/>
      </c>
      <c r="AI261" s="15" t="str">
        <f>IF(ISERROR(VLOOKUP(F261,'School(vakanties)&amp;Activiteiten'!A$4:A$102,1,FALSE)=TRUE),IF(ISERROR(VLOOKUP(F261,'School(vakanties)&amp;Activiteiten'!B$4:B$102,1,FALSE)=TRUE),IF(AJ261&gt;0,AI260,""),VLOOKUP(F261,'School(vakanties)&amp;Activiteiten'!B$4:C$102,2,FALSE)),VLOOKUP(F261,'School(vakanties)&amp;Activiteiten'!A$4:C$102,3,FALSE))</f>
        <v/>
      </c>
      <c r="AJ261" s="16">
        <f>IF(ISERROR(VLOOKUP(F261,'School(vakanties)&amp;Activiteiten'!A$4:A$102,1,FALSE)=TRUE),IF(AND(AJ260&gt;0,AJ260&lt;999),AJ260-1,0),VLOOKUP(F261,'School(vakanties)&amp;Activiteiten'!A$4:D$102,4,FALSE))</f>
        <v>0</v>
      </c>
    </row>
    <row r="262" spans="1:36" x14ac:dyDescent="0.25">
      <c r="A262" s="180" t="str">
        <f t="shared" si="9"/>
        <v>--</v>
      </c>
      <c r="B262" s="110" t="str">
        <f t="shared" si="10"/>
        <v>--</v>
      </c>
      <c r="C262" s="179" t="str">
        <f>IF(F262="--","--",IF(ISEVEN(B262)=TRUE,SUBSTITUTE(LEFT(VLOOKUP(E262,'Basisgegevens+Uitleg'!$B$19:$D$25,3,),1),0,"--"),SUBSTITUTE(LEFT(VLOOKUP(E262,'Basisgegevens+Uitleg'!$B$19:$C$25,2,),1),0,"--")))</f>
        <v>--</v>
      </c>
      <c r="D262" s="179" t="str">
        <f>IF(F262="--","--",TRIM(IF(ISERROR(SEARCH("V",IF(IF('Basisgegevens+Uitleg'!$C$5="Ja",LEN(G262&amp;H262&amp;I262&amp;J262),0)+IF('Basisgegevens+Uitleg'!$C$6="Ja",LEN(L262&amp;M262&amp;N262&amp;O262),0)+IF('Basisgegevens+Uitleg'!$C$7="Ja",LEN(Q262&amp;R262&amp;S262&amp;T262),0)+IF('Basisgegevens+Uitleg'!$C$8="Ja",LEN(V262&amp;W262&amp;X262&amp;Y262),0)+IF('Basisgegevens+Uitleg'!$C$9="Ja",LEN(AA262&amp;AB262&amp;AC262&amp;AD262),0)&lt;(4+IF('Basisgegevens+Uitleg'!$C$6="Ja",4,0)+IF('Basisgegevens+Uitleg'!$C$7="Ja",4,0)+IF('Basisgegevens+Uitleg'!$C$8="Ja",4,0)+IF('Basisgegevens+Uitleg'!$C$9="Ja",4,0)),C262,"Niet")&amp;(G262&amp;H262&amp;I262&amp;J262&amp;IF('Basisgegevens+Uitleg'!$C$6="Ja",L262&amp;M262&amp;N262&amp;O262,"")&amp;IF('Basisgegevens+Uitleg'!$C$7="Ja",Q262&amp;R262&amp;S262&amp;T262,"")&amp;IF('Basisgegevens+Uitleg'!$C$8="Ja",V262&amp;W262&amp;X262&amp;Y262,"")&amp;IF('Basisgegevens+Uitleg'!$C$9="Ja",AA262&amp;AB262&amp;AC262&amp;AD262,"")),1))=TRUE,"","V ")&amp;IF(ISERROR(SEARCH("M",IF(IF('Basisgegevens+Uitleg'!$C$5="Ja",LEN(G262&amp;H262&amp;I262&amp;J262),0)+IF('Basisgegevens+Uitleg'!$C$6="Ja",LEN(L262&amp;M262&amp;N262&amp;O262),0)+IF('Basisgegevens+Uitleg'!$C$7="Ja",LEN(Q262&amp;R262&amp;S262&amp;T262),0)+IF('Basisgegevens+Uitleg'!$C$8="Ja",LEN(V262&amp;W262&amp;X262&amp;Y262),0)+IF('Basisgegevens+Uitleg'!$C$9="Ja",LEN(AA262&amp;AB262&amp;AC262&amp;AD262),0)&lt;(4+IF('Basisgegevens+Uitleg'!$C$6="Ja",4,0)+IF('Basisgegevens+Uitleg'!$C$7="Ja",4,0)+IF('Basisgegevens+Uitleg'!$C$8="Ja",4,0)+IF('Basisgegevens+Uitleg'!$C$9="Ja",4,0)),C262,"Niet")&amp;(G262&amp;H262&amp;I262&amp;J262&amp;IF('Basisgegevens+Uitleg'!$C$6="Ja",L262&amp;M262&amp;N262&amp;O262,"")&amp;IF('Basisgegevens+Uitleg'!$C$7="Ja",Q262&amp;R262&amp;S262&amp;T262,"")&amp;IF('Basisgegevens+Uitleg'!$C$8="Ja",V262&amp;W262&amp;X262&amp;Y262,"")&amp;IF('Basisgegevens+Uitleg'!$C$9="Ja",AA262&amp;AB262&amp;AC262&amp;AD262,"")),1))=TRUE,"","M ")&amp;IF(ISERROR(SEARCH("A",IF(IF('Basisgegevens+Uitleg'!$C$5="Ja",LEN(G262&amp;H262&amp;I262&amp;J262),0)+IF('Basisgegevens+Uitleg'!$C$6="Ja",LEN(L262&amp;M262&amp;N262&amp;O262),0)+IF('Basisgegevens+Uitleg'!$C$7="Ja",LEN(Q262&amp;R262&amp;S262&amp;T262),0)+IF('Basisgegevens+Uitleg'!$C$8="Ja",LEN(V262&amp;W262&amp;X262&amp;Y262),0)+IF('Basisgegevens+Uitleg'!$C$9="Ja",LEN(AA262&amp;AB262&amp;AC262&amp;AD262),0)&lt;(4+IF('Basisgegevens+Uitleg'!$C$6="Ja",4,0)+IF('Basisgegevens+Uitleg'!$C$7="Ja",4,0)+IF('Basisgegevens+Uitleg'!$C$8="Ja",4,0)+IF('Basisgegevens+Uitleg'!$C$9="Ja",4,0)),C262,"Niet")&amp;(G262&amp;H262&amp;I262&amp;J262&amp;IF('Basisgegevens+Uitleg'!$C$6="Ja",L262&amp;M262&amp;N262&amp;O262,"")&amp;IF('Basisgegevens+Uitleg'!$C$7="Ja",Q262&amp;R262&amp;S262&amp;T262,"")&amp;IF('Basisgegevens+Uitleg'!$C$8="Ja",V262&amp;W262&amp;X262&amp;Y262,"")&amp;IF('Basisgegevens+Uitleg'!$C$9="Ja",AA262&amp;AB262&amp;AC262&amp;AD262,"")),1))=TRUE,"","A")))</f>
        <v>--</v>
      </c>
      <c r="E262" s="110" t="str">
        <f t="shared" si="11"/>
        <v>--</v>
      </c>
      <c r="F262" s="138" t="str">
        <f>IF(ROW(E262)-5&lt;='Basisgegevens+Uitleg'!$C$2,F261+1,"--")</f>
        <v>--</v>
      </c>
      <c r="G262" s="86"/>
      <c r="H262" s="82"/>
      <c r="I262" s="82"/>
      <c r="J262" s="87"/>
      <c r="K262" s="9"/>
      <c r="L262" s="86"/>
      <c r="M262" s="82"/>
      <c r="N262" s="82"/>
      <c r="O262" s="87"/>
      <c r="P262" s="9"/>
      <c r="Q262" s="86"/>
      <c r="R262" s="82"/>
      <c r="S262" s="82"/>
      <c r="T262" s="87"/>
      <c r="U262" s="9"/>
      <c r="V262" s="86"/>
      <c r="W262" s="82"/>
      <c r="X262" s="82"/>
      <c r="Y262" s="87"/>
      <c r="Z262" s="9"/>
      <c r="AA262" s="86"/>
      <c r="AB262" s="82"/>
      <c r="AC262" s="82"/>
      <c r="AD262" s="87"/>
      <c r="AE262" s="9"/>
      <c r="AF262" s="108"/>
      <c r="AG262" s="18" t="str">
        <f>IF(ISERROR(VLOOKUP($F262,'Speciale dagen&amp;Activiteiten'!$A$3:$A$100,1,FALSE))=TRUE,"",VLOOKUP($F262,'Speciale dagen&amp;Activiteiten'!$A$3:$B$100,2,FALSE))</f>
        <v/>
      </c>
      <c r="AH262" s="14" t="str">
        <f>IF(ISERROR(VLOOKUP(CONCATENATE(DAY($F262),"-",MONTH($F262)),Verjaardagen!$C$2:$C$101,1,FALSE))=TRUE,"",VLOOKUP(CONCATENATE(DAY($F262),"-",MONTH($F262)),Verjaardagen!$C$2:$E$101,3,FALSE))</f>
        <v/>
      </c>
      <c r="AI262" s="15" t="str">
        <f>IF(ISERROR(VLOOKUP(F262,'School(vakanties)&amp;Activiteiten'!A$4:A$102,1,FALSE)=TRUE),IF(ISERROR(VLOOKUP(F262,'School(vakanties)&amp;Activiteiten'!B$4:B$102,1,FALSE)=TRUE),IF(AJ262&gt;0,AI261,""),VLOOKUP(F262,'School(vakanties)&amp;Activiteiten'!B$4:C$102,2,FALSE)),VLOOKUP(F262,'School(vakanties)&amp;Activiteiten'!A$4:C$102,3,FALSE))</f>
        <v/>
      </c>
      <c r="AJ262" s="16">
        <f>IF(ISERROR(VLOOKUP(F262,'School(vakanties)&amp;Activiteiten'!A$4:A$102,1,FALSE)=TRUE),IF(AND(AJ261&gt;0,AJ261&lt;999),AJ261-1,0),VLOOKUP(F262,'School(vakanties)&amp;Activiteiten'!A$4:D$102,4,FALSE))</f>
        <v>0</v>
      </c>
    </row>
    <row r="263" spans="1:36" x14ac:dyDescent="0.25">
      <c r="A263" s="180" t="str">
        <f t="shared" ref="A263:A326" si="12">IF(AG263&amp;AH263&amp;AI263="","--",SUBSTITUTE(SUBSTITUTE(SUBSTITUTE(IF(AG263="","--",AG263)&amp;"/"&amp;IF(AH263="","--",AH263)&amp;"/"&amp;IF(AI263="","--",AI263),"--/",""),"//--",""),"/--",""))</f>
        <v>--</v>
      </c>
      <c r="B263" s="110" t="str">
        <f t="shared" ref="B263:B326" si="13">IF(F263="--","--",IF(E263="Zondag",WEEKNUM(F263,1)-1,WEEKNUM(F263,1)))</f>
        <v>--</v>
      </c>
      <c r="C263" s="179" t="str">
        <f>IF(F263="--","--",IF(ISEVEN(B263)=TRUE,SUBSTITUTE(LEFT(VLOOKUP(E263,'Basisgegevens+Uitleg'!$B$19:$D$25,3,),1),0,"--"),SUBSTITUTE(LEFT(VLOOKUP(E263,'Basisgegevens+Uitleg'!$B$19:$C$25,2,),1),0,"--")))</f>
        <v>--</v>
      </c>
      <c r="D263" s="179" t="str">
        <f>IF(F263="--","--",TRIM(IF(ISERROR(SEARCH("V",IF(IF('Basisgegevens+Uitleg'!$C$5="Ja",LEN(G263&amp;H263&amp;I263&amp;J263),0)+IF('Basisgegevens+Uitleg'!$C$6="Ja",LEN(L263&amp;M263&amp;N263&amp;O263),0)+IF('Basisgegevens+Uitleg'!$C$7="Ja",LEN(Q263&amp;R263&amp;S263&amp;T263),0)+IF('Basisgegevens+Uitleg'!$C$8="Ja",LEN(V263&amp;W263&amp;X263&amp;Y263),0)+IF('Basisgegevens+Uitleg'!$C$9="Ja",LEN(AA263&amp;AB263&amp;AC263&amp;AD263),0)&lt;(4+IF('Basisgegevens+Uitleg'!$C$6="Ja",4,0)+IF('Basisgegevens+Uitleg'!$C$7="Ja",4,0)+IF('Basisgegevens+Uitleg'!$C$8="Ja",4,0)+IF('Basisgegevens+Uitleg'!$C$9="Ja",4,0)),C263,"Niet")&amp;(G263&amp;H263&amp;I263&amp;J263&amp;IF('Basisgegevens+Uitleg'!$C$6="Ja",L263&amp;M263&amp;N263&amp;O263,"")&amp;IF('Basisgegevens+Uitleg'!$C$7="Ja",Q263&amp;R263&amp;S263&amp;T263,"")&amp;IF('Basisgegevens+Uitleg'!$C$8="Ja",V263&amp;W263&amp;X263&amp;Y263,"")&amp;IF('Basisgegevens+Uitleg'!$C$9="Ja",AA263&amp;AB263&amp;AC263&amp;AD263,"")),1))=TRUE,"","V ")&amp;IF(ISERROR(SEARCH("M",IF(IF('Basisgegevens+Uitleg'!$C$5="Ja",LEN(G263&amp;H263&amp;I263&amp;J263),0)+IF('Basisgegevens+Uitleg'!$C$6="Ja",LEN(L263&amp;M263&amp;N263&amp;O263),0)+IF('Basisgegevens+Uitleg'!$C$7="Ja",LEN(Q263&amp;R263&amp;S263&amp;T263),0)+IF('Basisgegevens+Uitleg'!$C$8="Ja",LEN(V263&amp;W263&amp;X263&amp;Y263),0)+IF('Basisgegevens+Uitleg'!$C$9="Ja",LEN(AA263&amp;AB263&amp;AC263&amp;AD263),0)&lt;(4+IF('Basisgegevens+Uitleg'!$C$6="Ja",4,0)+IF('Basisgegevens+Uitleg'!$C$7="Ja",4,0)+IF('Basisgegevens+Uitleg'!$C$8="Ja",4,0)+IF('Basisgegevens+Uitleg'!$C$9="Ja",4,0)),C263,"Niet")&amp;(G263&amp;H263&amp;I263&amp;J263&amp;IF('Basisgegevens+Uitleg'!$C$6="Ja",L263&amp;M263&amp;N263&amp;O263,"")&amp;IF('Basisgegevens+Uitleg'!$C$7="Ja",Q263&amp;R263&amp;S263&amp;T263,"")&amp;IF('Basisgegevens+Uitleg'!$C$8="Ja",V263&amp;W263&amp;X263&amp;Y263,"")&amp;IF('Basisgegevens+Uitleg'!$C$9="Ja",AA263&amp;AB263&amp;AC263&amp;AD263,"")),1))=TRUE,"","M ")&amp;IF(ISERROR(SEARCH("A",IF(IF('Basisgegevens+Uitleg'!$C$5="Ja",LEN(G263&amp;H263&amp;I263&amp;J263),0)+IF('Basisgegevens+Uitleg'!$C$6="Ja",LEN(L263&amp;M263&amp;N263&amp;O263),0)+IF('Basisgegevens+Uitleg'!$C$7="Ja",LEN(Q263&amp;R263&amp;S263&amp;T263),0)+IF('Basisgegevens+Uitleg'!$C$8="Ja",LEN(V263&amp;W263&amp;X263&amp;Y263),0)+IF('Basisgegevens+Uitleg'!$C$9="Ja",LEN(AA263&amp;AB263&amp;AC263&amp;AD263),0)&lt;(4+IF('Basisgegevens+Uitleg'!$C$6="Ja",4,0)+IF('Basisgegevens+Uitleg'!$C$7="Ja",4,0)+IF('Basisgegevens+Uitleg'!$C$8="Ja",4,0)+IF('Basisgegevens+Uitleg'!$C$9="Ja",4,0)),C263,"Niet")&amp;(G263&amp;H263&amp;I263&amp;J263&amp;IF('Basisgegevens+Uitleg'!$C$6="Ja",L263&amp;M263&amp;N263&amp;O263,"")&amp;IF('Basisgegevens+Uitleg'!$C$7="Ja",Q263&amp;R263&amp;S263&amp;T263,"")&amp;IF('Basisgegevens+Uitleg'!$C$8="Ja",V263&amp;W263&amp;X263&amp;Y263,"")&amp;IF('Basisgegevens+Uitleg'!$C$9="Ja",AA263&amp;AB263&amp;AC263&amp;AD263,"")),1))=TRUE,"","A")))</f>
        <v>--</v>
      </c>
      <c r="E263" s="110" t="str">
        <f t="shared" ref="E263:E326" si="14">IF(F263="--","--",IF(WEEKDAY(F263)=1,"Zondag",IF(WEEKDAY(F263)=2,"Maandag",IF(WEEKDAY(F263)=3,"Dinsdag",IF(WEEKDAY(F263)=4,"Woensdag",IF(WEEKDAY(F263)=5,"Donderdag",IF(WEEKDAY(F263)=6,"Vrijdag",IF(WEEKDAY(F263)=7,"Zaterdag","--"))))))))</f>
        <v>--</v>
      </c>
      <c r="F263" s="138" t="str">
        <f>IF(ROW(E263)-5&lt;='Basisgegevens+Uitleg'!$C$2,F262+1,"--")</f>
        <v>--</v>
      </c>
      <c r="G263" s="86"/>
      <c r="H263" s="82"/>
      <c r="I263" s="82"/>
      <c r="J263" s="87"/>
      <c r="K263" s="9"/>
      <c r="L263" s="86"/>
      <c r="M263" s="82"/>
      <c r="N263" s="82"/>
      <c r="O263" s="87"/>
      <c r="P263" s="9"/>
      <c r="Q263" s="86"/>
      <c r="R263" s="82"/>
      <c r="S263" s="82"/>
      <c r="T263" s="87"/>
      <c r="U263" s="9"/>
      <c r="V263" s="86"/>
      <c r="W263" s="82"/>
      <c r="X263" s="82"/>
      <c r="Y263" s="87"/>
      <c r="Z263" s="9"/>
      <c r="AA263" s="86"/>
      <c r="AB263" s="82"/>
      <c r="AC263" s="82"/>
      <c r="AD263" s="87"/>
      <c r="AE263" s="9"/>
      <c r="AF263" s="108"/>
      <c r="AG263" s="18" t="str">
        <f>IF(ISERROR(VLOOKUP($F263,'Speciale dagen&amp;Activiteiten'!$A$3:$A$100,1,FALSE))=TRUE,"",VLOOKUP($F263,'Speciale dagen&amp;Activiteiten'!$A$3:$B$100,2,FALSE))</f>
        <v/>
      </c>
      <c r="AH263" s="14" t="str">
        <f>IF(ISERROR(VLOOKUP(CONCATENATE(DAY($F263),"-",MONTH($F263)),Verjaardagen!$C$2:$C$101,1,FALSE))=TRUE,"",VLOOKUP(CONCATENATE(DAY($F263),"-",MONTH($F263)),Verjaardagen!$C$2:$E$101,3,FALSE))</f>
        <v/>
      </c>
      <c r="AI263" s="15" t="str">
        <f>IF(ISERROR(VLOOKUP(F263,'School(vakanties)&amp;Activiteiten'!A$4:A$102,1,FALSE)=TRUE),IF(ISERROR(VLOOKUP(F263,'School(vakanties)&amp;Activiteiten'!B$4:B$102,1,FALSE)=TRUE),IF(AJ263&gt;0,AI262,""),VLOOKUP(F263,'School(vakanties)&amp;Activiteiten'!B$4:C$102,2,FALSE)),VLOOKUP(F263,'School(vakanties)&amp;Activiteiten'!A$4:C$102,3,FALSE))</f>
        <v/>
      </c>
      <c r="AJ263" s="16">
        <f>IF(ISERROR(VLOOKUP(F263,'School(vakanties)&amp;Activiteiten'!A$4:A$102,1,FALSE)=TRUE),IF(AND(AJ262&gt;0,AJ262&lt;999),AJ262-1,0),VLOOKUP(F263,'School(vakanties)&amp;Activiteiten'!A$4:D$102,4,FALSE))</f>
        <v>0</v>
      </c>
    </row>
    <row r="264" spans="1:36" x14ac:dyDescent="0.25">
      <c r="A264" s="180" t="str">
        <f t="shared" si="12"/>
        <v>--</v>
      </c>
      <c r="B264" s="110" t="str">
        <f t="shared" si="13"/>
        <v>--</v>
      </c>
      <c r="C264" s="179" t="str">
        <f>IF(F264="--","--",IF(ISEVEN(B264)=TRUE,SUBSTITUTE(LEFT(VLOOKUP(E264,'Basisgegevens+Uitleg'!$B$19:$D$25,3,),1),0,"--"),SUBSTITUTE(LEFT(VLOOKUP(E264,'Basisgegevens+Uitleg'!$B$19:$C$25,2,),1),0,"--")))</f>
        <v>--</v>
      </c>
      <c r="D264" s="179" t="str">
        <f>IF(F264="--","--",TRIM(IF(ISERROR(SEARCH("V",IF(IF('Basisgegevens+Uitleg'!$C$5="Ja",LEN(G264&amp;H264&amp;I264&amp;J264),0)+IF('Basisgegevens+Uitleg'!$C$6="Ja",LEN(L264&amp;M264&amp;N264&amp;O264),0)+IF('Basisgegevens+Uitleg'!$C$7="Ja",LEN(Q264&amp;R264&amp;S264&amp;T264),0)+IF('Basisgegevens+Uitleg'!$C$8="Ja",LEN(V264&amp;W264&amp;X264&amp;Y264),0)+IF('Basisgegevens+Uitleg'!$C$9="Ja",LEN(AA264&amp;AB264&amp;AC264&amp;AD264),0)&lt;(4+IF('Basisgegevens+Uitleg'!$C$6="Ja",4,0)+IF('Basisgegevens+Uitleg'!$C$7="Ja",4,0)+IF('Basisgegevens+Uitleg'!$C$8="Ja",4,0)+IF('Basisgegevens+Uitleg'!$C$9="Ja",4,0)),C264,"Niet")&amp;(G264&amp;H264&amp;I264&amp;J264&amp;IF('Basisgegevens+Uitleg'!$C$6="Ja",L264&amp;M264&amp;N264&amp;O264,"")&amp;IF('Basisgegevens+Uitleg'!$C$7="Ja",Q264&amp;R264&amp;S264&amp;T264,"")&amp;IF('Basisgegevens+Uitleg'!$C$8="Ja",V264&amp;W264&amp;X264&amp;Y264,"")&amp;IF('Basisgegevens+Uitleg'!$C$9="Ja",AA264&amp;AB264&amp;AC264&amp;AD264,"")),1))=TRUE,"","V ")&amp;IF(ISERROR(SEARCH("M",IF(IF('Basisgegevens+Uitleg'!$C$5="Ja",LEN(G264&amp;H264&amp;I264&amp;J264),0)+IF('Basisgegevens+Uitleg'!$C$6="Ja",LEN(L264&amp;M264&amp;N264&amp;O264),0)+IF('Basisgegevens+Uitleg'!$C$7="Ja",LEN(Q264&amp;R264&amp;S264&amp;T264),0)+IF('Basisgegevens+Uitleg'!$C$8="Ja",LEN(V264&amp;W264&amp;X264&amp;Y264),0)+IF('Basisgegevens+Uitleg'!$C$9="Ja",LEN(AA264&amp;AB264&amp;AC264&amp;AD264),0)&lt;(4+IF('Basisgegevens+Uitleg'!$C$6="Ja",4,0)+IF('Basisgegevens+Uitleg'!$C$7="Ja",4,0)+IF('Basisgegevens+Uitleg'!$C$8="Ja",4,0)+IF('Basisgegevens+Uitleg'!$C$9="Ja",4,0)),C264,"Niet")&amp;(G264&amp;H264&amp;I264&amp;J264&amp;IF('Basisgegevens+Uitleg'!$C$6="Ja",L264&amp;M264&amp;N264&amp;O264,"")&amp;IF('Basisgegevens+Uitleg'!$C$7="Ja",Q264&amp;R264&amp;S264&amp;T264,"")&amp;IF('Basisgegevens+Uitleg'!$C$8="Ja",V264&amp;W264&amp;X264&amp;Y264,"")&amp;IF('Basisgegevens+Uitleg'!$C$9="Ja",AA264&amp;AB264&amp;AC264&amp;AD264,"")),1))=TRUE,"","M ")&amp;IF(ISERROR(SEARCH("A",IF(IF('Basisgegevens+Uitleg'!$C$5="Ja",LEN(G264&amp;H264&amp;I264&amp;J264),0)+IF('Basisgegevens+Uitleg'!$C$6="Ja",LEN(L264&amp;M264&amp;N264&amp;O264),0)+IF('Basisgegevens+Uitleg'!$C$7="Ja",LEN(Q264&amp;R264&amp;S264&amp;T264),0)+IF('Basisgegevens+Uitleg'!$C$8="Ja",LEN(V264&amp;W264&amp;X264&amp;Y264),0)+IF('Basisgegevens+Uitleg'!$C$9="Ja",LEN(AA264&amp;AB264&amp;AC264&amp;AD264),0)&lt;(4+IF('Basisgegevens+Uitleg'!$C$6="Ja",4,0)+IF('Basisgegevens+Uitleg'!$C$7="Ja",4,0)+IF('Basisgegevens+Uitleg'!$C$8="Ja",4,0)+IF('Basisgegevens+Uitleg'!$C$9="Ja",4,0)),C264,"Niet")&amp;(G264&amp;H264&amp;I264&amp;J264&amp;IF('Basisgegevens+Uitleg'!$C$6="Ja",L264&amp;M264&amp;N264&amp;O264,"")&amp;IF('Basisgegevens+Uitleg'!$C$7="Ja",Q264&amp;R264&amp;S264&amp;T264,"")&amp;IF('Basisgegevens+Uitleg'!$C$8="Ja",V264&amp;W264&amp;X264&amp;Y264,"")&amp;IF('Basisgegevens+Uitleg'!$C$9="Ja",AA264&amp;AB264&amp;AC264&amp;AD264,"")),1))=TRUE,"","A")))</f>
        <v>--</v>
      </c>
      <c r="E264" s="110" t="str">
        <f t="shared" si="14"/>
        <v>--</v>
      </c>
      <c r="F264" s="138" t="str">
        <f>IF(ROW(E264)-5&lt;='Basisgegevens+Uitleg'!$C$2,F263+1,"--")</f>
        <v>--</v>
      </c>
      <c r="G264" s="86"/>
      <c r="H264" s="82"/>
      <c r="I264" s="82"/>
      <c r="J264" s="87"/>
      <c r="K264" s="9"/>
      <c r="L264" s="86"/>
      <c r="M264" s="82"/>
      <c r="N264" s="82"/>
      <c r="O264" s="87"/>
      <c r="P264" s="9"/>
      <c r="Q264" s="86"/>
      <c r="R264" s="82"/>
      <c r="S264" s="82"/>
      <c r="T264" s="87"/>
      <c r="U264" s="9"/>
      <c r="V264" s="86"/>
      <c r="W264" s="82"/>
      <c r="X264" s="82"/>
      <c r="Y264" s="87"/>
      <c r="Z264" s="9"/>
      <c r="AA264" s="86"/>
      <c r="AB264" s="82"/>
      <c r="AC264" s="82"/>
      <c r="AD264" s="87"/>
      <c r="AE264" s="9"/>
      <c r="AF264" s="108"/>
      <c r="AG264" s="18" t="str">
        <f>IF(ISERROR(VLOOKUP($F264,'Speciale dagen&amp;Activiteiten'!$A$3:$A$100,1,FALSE))=TRUE,"",VLOOKUP($F264,'Speciale dagen&amp;Activiteiten'!$A$3:$B$100,2,FALSE))</f>
        <v/>
      </c>
      <c r="AH264" s="14" t="str">
        <f>IF(ISERROR(VLOOKUP(CONCATENATE(DAY($F264),"-",MONTH($F264)),Verjaardagen!$C$2:$C$101,1,FALSE))=TRUE,"",VLOOKUP(CONCATENATE(DAY($F264),"-",MONTH($F264)),Verjaardagen!$C$2:$E$101,3,FALSE))</f>
        <v/>
      </c>
      <c r="AI264" s="15" t="str">
        <f>IF(ISERROR(VLOOKUP(F264,'School(vakanties)&amp;Activiteiten'!A$4:A$102,1,FALSE)=TRUE),IF(ISERROR(VLOOKUP(F264,'School(vakanties)&amp;Activiteiten'!B$4:B$102,1,FALSE)=TRUE),IF(AJ264&gt;0,AI263,""),VLOOKUP(F264,'School(vakanties)&amp;Activiteiten'!B$4:C$102,2,FALSE)),VLOOKUP(F264,'School(vakanties)&amp;Activiteiten'!A$4:C$102,3,FALSE))</f>
        <v/>
      </c>
      <c r="AJ264" s="16">
        <f>IF(ISERROR(VLOOKUP(F264,'School(vakanties)&amp;Activiteiten'!A$4:A$102,1,FALSE)=TRUE),IF(AND(AJ263&gt;0,AJ263&lt;999),AJ263-1,0),VLOOKUP(F264,'School(vakanties)&amp;Activiteiten'!A$4:D$102,4,FALSE))</f>
        <v>0</v>
      </c>
    </row>
    <row r="265" spans="1:36" x14ac:dyDescent="0.25">
      <c r="A265" s="180" t="str">
        <f t="shared" si="12"/>
        <v>--</v>
      </c>
      <c r="B265" s="110" t="str">
        <f t="shared" si="13"/>
        <v>--</v>
      </c>
      <c r="C265" s="179" t="str">
        <f>IF(F265="--","--",IF(ISEVEN(B265)=TRUE,SUBSTITUTE(LEFT(VLOOKUP(E265,'Basisgegevens+Uitleg'!$B$19:$D$25,3,),1),0,"--"),SUBSTITUTE(LEFT(VLOOKUP(E265,'Basisgegevens+Uitleg'!$B$19:$C$25,2,),1),0,"--")))</f>
        <v>--</v>
      </c>
      <c r="D265" s="179" t="str">
        <f>IF(F265="--","--",TRIM(IF(ISERROR(SEARCH("V",IF(IF('Basisgegevens+Uitleg'!$C$5="Ja",LEN(G265&amp;H265&amp;I265&amp;J265),0)+IF('Basisgegevens+Uitleg'!$C$6="Ja",LEN(L265&amp;M265&amp;N265&amp;O265),0)+IF('Basisgegevens+Uitleg'!$C$7="Ja",LEN(Q265&amp;R265&amp;S265&amp;T265),0)+IF('Basisgegevens+Uitleg'!$C$8="Ja",LEN(V265&amp;W265&amp;X265&amp;Y265),0)+IF('Basisgegevens+Uitleg'!$C$9="Ja",LEN(AA265&amp;AB265&amp;AC265&amp;AD265),0)&lt;(4+IF('Basisgegevens+Uitleg'!$C$6="Ja",4,0)+IF('Basisgegevens+Uitleg'!$C$7="Ja",4,0)+IF('Basisgegevens+Uitleg'!$C$8="Ja",4,0)+IF('Basisgegevens+Uitleg'!$C$9="Ja",4,0)),C265,"Niet")&amp;(G265&amp;H265&amp;I265&amp;J265&amp;IF('Basisgegevens+Uitleg'!$C$6="Ja",L265&amp;M265&amp;N265&amp;O265,"")&amp;IF('Basisgegevens+Uitleg'!$C$7="Ja",Q265&amp;R265&amp;S265&amp;T265,"")&amp;IF('Basisgegevens+Uitleg'!$C$8="Ja",V265&amp;W265&amp;X265&amp;Y265,"")&amp;IF('Basisgegevens+Uitleg'!$C$9="Ja",AA265&amp;AB265&amp;AC265&amp;AD265,"")),1))=TRUE,"","V ")&amp;IF(ISERROR(SEARCH("M",IF(IF('Basisgegevens+Uitleg'!$C$5="Ja",LEN(G265&amp;H265&amp;I265&amp;J265),0)+IF('Basisgegevens+Uitleg'!$C$6="Ja",LEN(L265&amp;M265&amp;N265&amp;O265),0)+IF('Basisgegevens+Uitleg'!$C$7="Ja",LEN(Q265&amp;R265&amp;S265&amp;T265),0)+IF('Basisgegevens+Uitleg'!$C$8="Ja",LEN(V265&amp;W265&amp;X265&amp;Y265),0)+IF('Basisgegevens+Uitleg'!$C$9="Ja",LEN(AA265&amp;AB265&amp;AC265&amp;AD265),0)&lt;(4+IF('Basisgegevens+Uitleg'!$C$6="Ja",4,0)+IF('Basisgegevens+Uitleg'!$C$7="Ja",4,0)+IF('Basisgegevens+Uitleg'!$C$8="Ja",4,0)+IF('Basisgegevens+Uitleg'!$C$9="Ja",4,0)),C265,"Niet")&amp;(G265&amp;H265&amp;I265&amp;J265&amp;IF('Basisgegevens+Uitleg'!$C$6="Ja",L265&amp;M265&amp;N265&amp;O265,"")&amp;IF('Basisgegevens+Uitleg'!$C$7="Ja",Q265&amp;R265&amp;S265&amp;T265,"")&amp;IF('Basisgegevens+Uitleg'!$C$8="Ja",V265&amp;W265&amp;X265&amp;Y265,"")&amp;IF('Basisgegevens+Uitleg'!$C$9="Ja",AA265&amp;AB265&amp;AC265&amp;AD265,"")),1))=TRUE,"","M ")&amp;IF(ISERROR(SEARCH("A",IF(IF('Basisgegevens+Uitleg'!$C$5="Ja",LEN(G265&amp;H265&amp;I265&amp;J265),0)+IF('Basisgegevens+Uitleg'!$C$6="Ja",LEN(L265&amp;M265&amp;N265&amp;O265),0)+IF('Basisgegevens+Uitleg'!$C$7="Ja",LEN(Q265&amp;R265&amp;S265&amp;T265),0)+IF('Basisgegevens+Uitleg'!$C$8="Ja",LEN(V265&amp;W265&amp;X265&amp;Y265),0)+IF('Basisgegevens+Uitleg'!$C$9="Ja",LEN(AA265&amp;AB265&amp;AC265&amp;AD265),0)&lt;(4+IF('Basisgegevens+Uitleg'!$C$6="Ja",4,0)+IF('Basisgegevens+Uitleg'!$C$7="Ja",4,0)+IF('Basisgegevens+Uitleg'!$C$8="Ja",4,0)+IF('Basisgegevens+Uitleg'!$C$9="Ja",4,0)),C265,"Niet")&amp;(G265&amp;H265&amp;I265&amp;J265&amp;IF('Basisgegevens+Uitleg'!$C$6="Ja",L265&amp;M265&amp;N265&amp;O265,"")&amp;IF('Basisgegevens+Uitleg'!$C$7="Ja",Q265&amp;R265&amp;S265&amp;T265,"")&amp;IF('Basisgegevens+Uitleg'!$C$8="Ja",V265&amp;W265&amp;X265&amp;Y265,"")&amp;IF('Basisgegevens+Uitleg'!$C$9="Ja",AA265&amp;AB265&amp;AC265&amp;AD265,"")),1))=TRUE,"","A")))</f>
        <v>--</v>
      </c>
      <c r="E265" s="110" t="str">
        <f t="shared" si="14"/>
        <v>--</v>
      </c>
      <c r="F265" s="138" t="str">
        <f>IF(ROW(E265)-5&lt;='Basisgegevens+Uitleg'!$C$2,F264+1,"--")</f>
        <v>--</v>
      </c>
      <c r="G265" s="86"/>
      <c r="H265" s="82"/>
      <c r="I265" s="82"/>
      <c r="J265" s="87"/>
      <c r="K265" s="9"/>
      <c r="L265" s="86"/>
      <c r="M265" s="82"/>
      <c r="N265" s="82"/>
      <c r="O265" s="87"/>
      <c r="P265" s="9"/>
      <c r="Q265" s="86"/>
      <c r="R265" s="82"/>
      <c r="S265" s="82"/>
      <c r="T265" s="87"/>
      <c r="U265" s="9"/>
      <c r="V265" s="86"/>
      <c r="W265" s="82"/>
      <c r="X265" s="82"/>
      <c r="Y265" s="87"/>
      <c r="Z265" s="9"/>
      <c r="AA265" s="86"/>
      <c r="AB265" s="82"/>
      <c r="AC265" s="82"/>
      <c r="AD265" s="87"/>
      <c r="AE265" s="9"/>
      <c r="AF265" s="108"/>
      <c r="AG265" s="18" t="str">
        <f>IF(ISERROR(VLOOKUP($F265,'Speciale dagen&amp;Activiteiten'!$A$3:$A$100,1,FALSE))=TRUE,"",VLOOKUP($F265,'Speciale dagen&amp;Activiteiten'!$A$3:$B$100,2,FALSE))</f>
        <v/>
      </c>
      <c r="AH265" s="14" t="str">
        <f>IF(ISERROR(VLOOKUP(CONCATENATE(DAY($F265),"-",MONTH($F265)),Verjaardagen!$C$2:$C$101,1,FALSE))=TRUE,"",VLOOKUP(CONCATENATE(DAY($F265),"-",MONTH($F265)),Verjaardagen!$C$2:$E$101,3,FALSE))</f>
        <v/>
      </c>
      <c r="AI265" s="15" t="str">
        <f>IF(ISERROR(VLOOKUP(F265,'School(vakanties)&amp;Activiteiten'!A$4:A$102,1,FALSE)=TRUE),IF(ISERROR(VLOOKUP(F265,'School(vakanties)&amp;Activiteiten'!B$4:B$102,1,FALSE)=TRUE),IF(AJ265&gt;0,AI264,""),VLOOKUP(F265,'School(vakanties)&amp;Activiteiten'!B$4:C$102,2,FALSE)),VLOOKUP(F265,'School(vakanties)&amp;Activiteiten'!A$4:C$102,3,FALSE))</f>
        <v/>
      </c>
      <c r="AJ265" s="16">
        <f>IF(ISERROR(VLOOKUP(F265,'School(vakanties)&amp;Activiteiten'!A$4:A$102,1,FALSE)=TRUE),IF(AND(AJ264&gt;0,AJ264&lt;999),AJ264-1,0),VLOOKUP(F265,'School(vakanties)&amp;Activiteiten'!A$4:D$102,4,FALSE))</f>
        <v>0</v>
      </c>
    </row>
    <row r="266" spans="1:36" x14ac:dyDescent="0.25">
      <c r="A266" s="180" t="str">
        <f t="shared" si="12"/>
        <v>--</v>
      </c>
      <c r="B266" s="110" t="str">
        <f t="shared" si="13"/>
        <v>--</v>
      </c>
      <c r="C266" s="179" t="str">
        <f>IF(F266="--","--",IF(ISEVEN(B266)=TRUE,SUBSTITUTE(LEFT(VLOOKUP(E266,'Basisgegevens+Uitleg'!$B$19:$D$25,3,),1),0,"--"),SUBSTITUTE(LEFT(VLOOKUP(E266,'Basisgegevens+Uitleg'!$B$19:$C$25,2,),1),0,"--")))</f>
        <v>--</v>
      </c>
      <c r="D266" s="179" t="str">
        <f>IF(F266="--","--",TRIM(IF(ISERROR(SEARCH("V",IF(IF('Basisgegevens+Uitleg'!$C$5="Ja",LEN(G266&amp;H266&amp;I266&amp;J266),0)+IF('Basisgegevens+Uitleg'!$C$6="Ja",LEN(L266&amp;M266&amp;N266&amp;O266),0)+IF('Basisgegevens+Uitleg'!$C$7="Ja",LEN(Q266&amp;R266&amp;S266&amp;T266),0)+IF('Basisgegevens+Uitleg'!$C$8="Ja",LEN(V266&amp;W266&amp;X266&amp;Y266),0)+IF('Basisgegevens+Uitleg'!$C$9="Ja",LEN(AA266&amp;AB266&amp;AC266&amp;AD266),0)&lt;(4+IF('Basisgegevens+Uitleg'!$C$6="Ja",4,0)+IF('Basisgegevens+Uitleg'!$C$7="Ja",4,0)+IF('Basisgegevens+Uitleg'!$C$8="Ja",4,0)+IF('Basisgegevens+Uitleg'!$C$9="Ja",4,0)),C266,"Niet")&amp;(G266&amp;H266&amp;I266&amp;J266&amp;IF('Basisgegevens+Uitleg'!$C$6="Ja",L266&amp;M266&amp;N266&amp;O266,"")&amp;IF('Basisgegevens+Uitleg'!$C$7="Ja",Q266&amp;R266&amp;S266&amp;T266,"")&amp;IF('Basisgegevens+Uitleg'!$C$8="Ja",V266&amp;W266&amp;X266&amp;Y266,"")&amp;IF('Basisgegevens+Uitleg'!$C$9="Ja",AA266&amp;AB266&amp;AC266&amp;AD266,"")),1))=TRUE,"","V ")&amp;IF(ISERROR(SEARCH("M",IF(IF('Basisgegevens+Uitleg'!$C$5="Ja",LEN(G266&amp;H266&amp;I266&amp;J266),0)+IF('Basisgegevens+Uitleg'!$C$6="Ja",LEN(L266&amp;M266&amp;N266&amp;O266),0)+IF('Basisgegevens+Uitleg'!$C$7="Ja",LEN(Q266&amp;R266&amp;S266&amp;T266),0)+IF('Basisgegevens+Uitleg'!$C$8="Ja",LEN(V266&amp;W266&amp;X266&amp;Y266),0)+IF('Basisgegevens+Uitleg'!$C$9="Ja",LEN(AA266&amp;AB266&amp;AC266&amp;AD266),0)&lt;(4+IF('Basisgegevens+Uitleg'!$C$6="Ja",4,0)+IF('Basisgegevens+Uitleg'!$C$7="Ja",4,0)+IF('Basisgegevens+Uitleg'!$C$8="Ja",4,0)+IF('Basisgegevens+Uitleg'!$C$9="Ja",4,0)),C266,"Niet")&amp;(G266&amp;H266&amp;I266&amp;J266&amp;IF('Basisgegevens+Uitleg'!$C$6="Ja",L266&amp;M266&amp;N266&amp;O266,"")&amp;IF('Basisgegevens+Uitleg'!$C$7="Ja",Q266&amp;R266&amp;S266&amp;T266,"")&amp;IF('Basisgegevens+Uitleg'!$C$8="Ja",V266&amp;W266&amp;X266&amp;Y266,"")&amp;IF('Basisgegevens+Uitleg'!$C$9="Ja",AA266&amp;AB266&amp;AC266&amp;AD266,"")),1))=TRUE,"","M ")&amp;IF(ISERROR(SEARCH("A",IF(IF('Basisgegevens+Uitleg'!$C$5="Ja",LEN(G266&amp;H266&amp;I266&amp;J266),0)+IF('Basisgegevens+Uitleg'!$C$6="Ja",LEN(L266&amp;M266&amp;N266&amp;O266),0)+IF('Basisgegevens+Uitleg'!$C$7="Ja",LEN(Q266&amp;R266&amp;S266&amp;T266),0)+IF('Basisgegevens+Uitleg'!$C$8="Ja",LEN(V266&amp;W266&amp;X266&amp;Y266),0)+IF('Basisgegevens+Uitleg'!$C$9="Ja",LEN(AA266&amp;AB266&amp;AC266&amp;AD266),0)&lt;(4+IF('Basisgegevens+Uitleg'!$C$6="Ja",4,0)+IF('Basisgegevens+Uitleg'!$C$7="Ja",4,0)+IF('Basisgegevens+Uitleg'!$C$8="Ja",4,0)+IF('Basisgegevens+Uitleg'!$C$9="Ja",4,0)),C266,"Niet")&amp;(G266&amp;H266&amp;I266&amp;J266&amp;IF('Basisgegevens+Uitleg'!$C$6="Ja",L266&amp;M266&amp;N266&amp;O266,"")&amp;IF('Basisgegevens+Uitleg'!$C$7="Ja",Q266&amp;R266&amp;S266&amp;T266,"")&amp;IF('Basisgegevens+Uitleg'!$C$8="Ja",V266&amp;W266&amp;X266&amp;Y266,"")&amp;IF('Basisgegevens+Uitleg'!$C$9="Ja",AA266&amp;AB266&amp;AC266&amp;AD266,"")),1))=TRUE,"","A")))</f>
        <v>--</v>
      </c>
      <c r="E266" s="110" t="str">
        <f t="shared" si="14"/>
        <v>--</v>
      </c>
      <c r="F266" s="138" t="str">
        <f>IF(ROW(E266)-5&lt;='Basisgegevens+Uitleg'!$C$2,F265+1,"--")</f>
        <v>--</v>
      </c>
      <c r="G266" s="86"/>
      <c r="H266" s="82"/>
      <c r="I266" s="82"/>
      <c r="J266" s="87"/>
      <c r="K266" s="9"/>
      <c r="L266" s="86"/>
      <c r="M266" s="82"/>
      <c r="N266" s="82"/>
      <c r="O266" s="87"/>
      <c r="P266" s="9"/>
      <c r="Q266" s="86"/>
      <c r="R266" s="82"/>
      <c r="S266" s="82"/>
      <c r="T266" s="87"/>
      <c r="U266" s="9"/>
      <c r="V266" s="86"/>
      <c r="W266" s="82"/>
      <c r="X266" s="82"/>
      <c r="Y266" s="87"/>
      <c r="Z266" s="9"/>
      <c r="AA266" s="86"/>
      <c r="AB266" s="82"/>
      <c r="AC266" s="82"/>
      <c r="AD266" s="87"/>
      <c r="AE266" s="9"/>
      <c r="AF266" s="108"/>
      <c r="AG266" s="18" t="str">
        <f>IF(ISERROR(VLOOKUP($F266,'Speciale dagen&amp;Activiteiten'!$A$3:$A$100,1,FALSE))=TRUE,"",VLOOKUP($F266,'Speciale dagen&amp;Activiteiten'!$A$3:$B$100,2,FALSE))</f>
        <v/>
      </c>
      <c r="AH266" s="14" t="str">
        <f>IF(ISERROR(VLOOKUP(CONCATENATE(DAY($F266),"-",MONTH($F266)),Verjaardagen!$C$2:$C$101,1,FALSE))=TRUE,"",VLOOKUP(CONCATENATE(DAY($F266),"-",MONTH($F266)),Verjaardagen!$C$2:$E$101,3,FALSE))</f>
        <v/>
      </c>
      <c r="AI266" s="15" t="str">
        <f>IF(ISERROR(VLOOKUP(F266,'School(vakanties)&amp;Activiteiten'!A$4:A$102,1,FALSE)=TRUE),IF(ISERROR(VLOOKUP(F266,'School(vakanties)&amp;Activiteiten'!B$4:B$102,1,FALSE)=TRUE),IF(AJ266&gt;0,AI265,""),VLOOKUP(F266,'School(vakanties)&amp;Activiteiten'!B$4:C$102,2,FALSE)),VLOOKUP(F266,'School(vakanties)&amp;Activiteiten'!A$4:C$102,3,FALSE))</f>
        <v/>
      </c>
      <c r="AJ266" s="16">
        <f>IF(ISERROR(VLOOKUP(F266,'School(vakanties)&amp;Activiteiten'!A$4:A$102,1,FALSE)=TRUE),IF(AND(AJ265&gt;0,AJ265&lt;999),AJ265-1,0),VLOOKUP(F266,'School(vakanties)&amp;Activiteiten'!A$4:D$102,4,FALSE))</f>
        <v>0</v>
      </c>
    </row>
    <row r="267" spans="1:36" x14ac:dyDescent="0.25">
      <c r="A267" s="180" t="str">
        <f t="shared" si="12"/>
        <v>--</v>
      </c>
      <c r="B267" s="110" t="str">
        <f t="shared" si="13"/>
        <v>--</v>
      </c>
      <c r="C267" s="179" t="str">
        <f>IF(F267="--","--",IF(ISEVEN(B267)=TRUE,SUBSTITUTE(LEFT(VLOOKUP(E267,'Basisgegevens+Uitleg'!$B$19:$D$25,3,),1),0,"--"),SUBSTITUTE(LEFT(VLOOKUP(E267,'Basisgegevens+Uitleg'!$B$19:$C$25,2,),1),0,"--")))</f>
        <v>--</v>
      </c>
      <c r="D267" s="179" t="str">
        <f>IF(F267="--","--",TRIM(IF(ISERROR(SEARCH("V",IF(IF('Basisgegevens+Uitleg'!$C$5="Ja",LEN(G267&amp;H267&amp;I267&amp;J267),0)+IF('Basisgegevens+Uitleg'!$C$6="Ja",LEN(L267&amp;M267&amp;N267&amp;O267),0)+IF('Basisgegevens+Uitleg'!$C$7="Ja",LEN(Q267&amp;R267&amp;S267&amp;T267),0)+IF('Basisgegevens+Uitleg'!$C$8="Ja",LEN(V267&amp;W267&amp;X267&amp;Y267),0)+IF('Basisgegevens+Uitleg'!$C$9="Ja",LEN(AA267&amp;AB267&amp;AC267&amp;AD267),0)&lt;(4+IF('Basisgegevens+Uitleg'!$C$6="Ja",4,0)+IF('Basisgegevens+Uitleg'!$C$7="Ja",4,0)+IF('Basisgegevens+Uitleg'!$C$8="Ja",4,0)+IF('Basisgegevens+Uitleg'!$C$9="Ja",4,0)),C267,"Niet")&amp;(G267&amp;H267&amp;I267&amp;J267&amp;IF('Basisgegevens+Uitleg'!$C$6="Ja",L267&amp;M267&amp;N267&amp;O267,"")&amp;IF('Basisgegevens+Uitleg'!$C$7="Ja",Q267&amp;R267&amp;S267&amp;T267,"")&amp;IF('Basisgegevens+Uitleg'!$C$8="Ja",V267&amp;W267&amp;X267&amp;Y267,"")&amp;IF('Basisgegevens+Uitleg'!$C$9="Ja",AA267&amp;AB267&amp;AC267&amp;AD267,"")),1))=TRUE,"","V ")&amp;IF(ISERROR(SEARCH("M",IF(IF('Basisgegevens+Uitleg'!$C$5="Ja",LEN(G267&amp;H267&amp;I267&amp;J267),0)+IF('Basisgegevens+Uitleg'!$C$6="Ja",LEN(L267&amp;M267&amp;N267&amp;O267),0)+IF('Basisgegevens+Uitleg'!$C$7="Ja",LEN(Q267&amp;R267&amp;S267&amp;T267),0)+IF('Basisgegevens+Uitleg'!$C$8="Ja",LEN(V267&amp;W267&amp;X267&amp;Y267),0)+IF('Basisgegevens+Uitleg'!$C$9="Ja",LEN(AA267&amp;AB267&amp;AC267&amp;AD267),0)&lt;(4+IF('Basisgegevens+Uitleg'!$C$6="Ja",4,0)+IF('Basisgegevens+Uitleg'!$C$7="Ja",4,0)+IF('Basisgegevens+Uitleg'!$C$8="Ja",4,0)+IF('Basisgegevens+Uitleg'!$C$9="Ja",4,0)),C267,"Niet")&amp;(G267&amp;H267&amp;I267&amp;J267&amp;IF('Basisgegevens+Uitleg'!$C$6="Ja",L267&amp;M267&amp;N267&amp;O267,"")&amp;IF('Basisgegevens+Uitleg'!$C$7="Ja",Q267&amp;R267&amp;S267&amp;T267,"")&amp;IF('Basisgegevens+Uitleg'!$C$8="Ja",V267&amp;W267&amp;X267&amp;Y267,"")&amp;IF('Basisgegevens+Uitleg'!$C$9="Ja",AA267&amp;AB267&amp;AC267&amp;AD267,"")),1))=TRUE,"","M ")&amp;IF(ISERROR(SEARCH("A",IF(IF('Basisgegevens+Uitleg'!$C$5="Ja",LEN(G267&amp;H267&amp;I267&amp;J267),0)+IF('Basisgegevens+Uitleg'!$C$6="Ja",LEN(L267&amp;M267&amp;N267&amp;O267),0)+IF('Basisgegevens+Uitleg'!$C$7="Ja",LEN(Q267&amp;R267&amp;S267&amp;T267),0)+IF('Basisgegevens+Uitleg'!$C$8="Ja",LEN(V267&amp;W267&amp;X267&amp;Y267),0)+IF('Basisgegevens+Uitleg'!$C$9="Ja",LEN(AA267&amp;AB267&amp;AC267&amp;AD267),0)&lt;(4+IF('Basisgegevens+Uitleg'!$C$6="Ja",4,0)+IF('Basisgegevens+Uitleg'!$C$7="Ja",4,0)+IF('Basisgegevens+Uitleg'!$C$8="Ja",4,0)+IF('Basisgegevens+Uitleg'!$C$9="Ja",4,0)),C267,"Niet")&amp;(G267&amp;H267&amp;I267&amp;J267&amp;IF('Basisgegevens+Uitleg'!$C$6="Ja",L267&amp;M267&amp;N267&amp;O267,"")&amp;IF('Basisgegevens+Uitleg'!$C$7="Ja",Q267&amp;R267&amp;S267&amp;T267,"")&amp;IF('Basisgegevens+Uitleg'!$C$8="Ja",V267&amp;W267&amp;X267&amp;Y267,"")&amp;IF('Basisgegevens+Uitleg'!$C$9="Ja",AA267&amp;AB267&amp;AC267&amp;AD267,"")),1))=TRUE,"","A")))</f>
        <v>--</v>
      </c>
      <c r="E267" s="110" t="str">
        <f t="shared" si="14"/>
        <v>--</v>
      </c>
      <c r="F267" s="138" t="str">
        <f>IF(ROW(E267)-5&lt;='Basisgegevens+Uitleg'!$C$2,F266+1,"--")</f>
        <v>--</v>
      </c>
      <c r="G267" s="86"/>
      <c r="H267" s="82"/>
      <c r="I267" s="82"/>
      <c r="J267" s="87"/>
      <c r="K267" s="9"/>
      <c r="L267" s="86"/>
      <c r="M267" s="82"/>
      <c r="N267" s="82"/>
      <c r="O267" s="87"/>
      <c r="P267" s="9"/>
      <c r="Q267" s="86"/>
      <c r="R267" s="82"/>
      <c r="S267" s="82"/>
      <c r="T267" s="87"/>
      <c r="U267" s="9"/>
      <c r="V267" s="86"/>
      <c r="W267" s="82"/>
      <c r="X267" s="82"/>
      <c r="Y267" s="87"/>
      <c r="Z267" s="9"/>
      <c r="AA267" s="86"/>
      <c r="AB267" s="82"/>
      <c r="AC267" s="82"/>
      <c r="AD267" s="87"/>
      <c r="AE267" s="9"/>
      <c r="AF267" s="108"/>
      <c r="AG267" s="18" t="str">
        <f>IF(ISERROR(VLOOKUP($F267,'Speciale dagen&amp;Activiteiten'!$A$3:$A$100,1,FALSE))=TRUE,"",VLOOKUP($F267,'Speciale dagen&amp;Activiteiten'!$A$3:$B$100,2,FALSE))</f>
        <v/>
      </c>
      <c r="AH267" s="14" t="str">
        <f>IF(ISERROR(VLOOKUP(CONCATENATE(DAY($F267),"-",MONTH($F267)),Verjaardagen!$C$2:$C$101,1,FALSE))=TRUE,"",VLOOKUP(CONCATENATE(DAY($F267),"-",MONTH($F267)),Verjaardagen!$C$2:$E$101,3,FALSE))</f>
        <v/>
      </c>
      <c r="AI267" s="15" t="str">
        <f>IF(ISERROR(VLOOKUP(F267,'School(vakanties)&amp;Activiteiten'!A$4:A$102,1,FALSE)=TRUE),IF(ISERROR(VLOOKUP(F267,'School(vakanties)&amp;Activiteiten'!B$4:B$102,1,FALSE)=TRUE),IF(AJ267&gt;0,AI266,""),VLOOKUP(F267,'School(vakanties)&amp;Activiteiten'!B$4:C$102,2,FALSE)),VLOOKUP(F267,'School(vakanties)&amp;Activiteiten'!A$4:C$102,3,FALSE))</f>
        <v/>
      </c>
      <c r="AJ267" s="16">
        <f>IF(ISERROR(VLOOKUP(F267,'School(vakanties)&amp;Activiteiten'!A$4:A$102,1,FALSE)=TRUE),IF(AND(AJ266&gt;0,AJ266&lt;999),AJ266-1,0),VLOOKUP(F267,'School(vakanties)&amp;Activiteiten'!A$4:D$102,4,FALSE))</f>
        <v>0</v>
      </c>
    </row>
    <row r="268" spans="1:36" x14ac:dyDescent="0.25">
      <c r="A268" s="180" t="str">
        <f t="shared" si="12"/>
        <v>--</v>
      </c>
      <c r="B268" s="110" t="str">
        <f t="shared" si="13"/>
        <v>--</v>
      </c>
      <c r="C268" s="179" t="str">
        <f>IF(F268="--","--",IF(ISEVEN(B268)=TRUE,SUBSTITUTE(LEFT(VLOOKUP(E268,'Basisgegevens+Uitleg'!$B$19:$D$25,3,),1),0,"--"),SUBSTITUTE(LEFT(VLOOKUP(E268,'Basisgegevens+Uitleg'!$B$19:$C$25,2,),1),0,"--")))</f>
        <v>--</v>
      </c>
      <c r="D268" s="179" t="str">
        <f>IF(F268="--","--",TRIM(IF(ISERROR(SEARCH("V",IF(IF('Basisgegevens+Uitleg'!$C$5="Ja",LEN(G268&amp;H268&amp;I268&amp;J268),0)+IF('Basisgegevens+Uitleg'!$C$6="Ja",LEN(L268&amp;M268&amp;N268&amp;O268),0)+IF('Basisgegevens+Uitleg'!$C$7="Ja",LEN(Q268&amp;R268&amp;S268&amp;T268),0)+IF('Basisgegevens+Uitleg'!$C$8="Ja",LEN(V268&amp;W268&amp;X268&amp;Y268),0)+IF('Basisgegevens+Uitleg'!$C$9="Ja",LEN(AA268&amp;AB268&amp;AC268&amp;AD268),0)&lt;(4+IF('Basisgegevens+Uitleg'!$C$6="Ja",4,0)+IF('Basisgegevens+Uitleg'!$C$7="Ja",4,0)+IF('Basisgegevens+Uitleg'!$C$8="Ja",4,0)+IF('Basisgegevens+Uitleg'!$C$9="Ja",4,0)),C268,"Niet")&amp;(G268&amp;H268&amp;I268&amp;J268&amp;IF('Basisgegevens+Uitleg'!$C$6="Ja",L268&amp;M268&amp;N268&amp;O268,"")&amp;IF('Basisgegevens+Uitleg'!$C$7="Ja",Q268&amp;R268&amp;S268&amp;T268,"")&amp;IF('Basisgegevens+Uitleg'!$C$8="Ja",V268&amp;W268&amp;X268&amp;Y268,"")&amp;IF('Basisgegevens+Uitleg'!$C$9="Ja",AA268&amp;AB268&amp;AC268&amp;AD268,"")),1))=TRUE,"","V ")&amp;IF(ISERROR(SEARCH("M",IF(IF('Basisgegevens+Uitleg'!$C$5="Ja",LEN(G268&amp;H268&amp;I268&amp;J268),0)+IF('Basisgegevens+Uitleg'!$C$6="Ja",LEN(L268&amp;M268&amp;N268&amp;O268),0)+IF('Basisgegevens+Uitleg'!$C$7="Ja",LEN(Q268&amp;R268&amp;S268&amp;T268),0)+IF('Basisgegevens+Uitleg'!$C$8="Ja",LEN(V268&amp;W268&amp;X268&amp;Y268),0)+IF('Basisgegevens+Uitleg'!$C$9="Ja",LEN(AA268&amp;AB268&amp;AC268&amp;AD268),0)&lt;(4+IF('Basisgegevens+Uitleg'!$C$6="Ja",4,0)+IF('Basisgegevens+Uitleg'!$C$7="Ja",4,0)+IF('Basisgegevens+Uitleg'!$C$8="Ja",4,0)+IF('Basisgegevens+Uitleg'!$C$9="Ja",4,0)),C268,"Niet")&amp;(G268&amp;H268&amp;I268&amp;J268&amp;IF('Basisgegevens+Uitleg'!$C$6="Ja",L268&amp;M268&amp;N268&amp;O268,"")&amp;IF('Basisgegevens+Uitleg'!$C$7="Ja",Q268&amp;R268&amp;S268&amp;T268,"")&amp;IF('Basisgegevens+Uitleg'!$C$8="Ja",V268&amp;W268&amp;X268&amp;Y268,"")&amp;IF('Basisgegevens+Uitleg'!$C$9="Ja",AA268&amp;AB268&amp;AC268&amp;AD268,"")),1))=TRUE,"","M ")&amp;IF(ISERROR(SEARCH("A",IF(IF('Basisgegevens+Uitleg'!$C$5="Ja",LEN(G268&amp;H268&amp;I268&amp;J268),0)+IF('Basisgegevens+Uitleg'!$C$6="Ja",LEN(L268&amp;M268&amp;N268&amp;O268),0)+IF('Basisgegevens+Uitleg'!$C$7="Ja",LEN(Q268&amp;R268&amp;S268&amp;T268),0)+IF('Basisgegevens+Uitleg'!$C$8="Ja",LEN(V268&amp;W268&amp;X268&amp;Y268),0)+IF('Basisgegevens+Uitleg'!$C$9="Ja",LEN(AA268&amp;AB268&amp;AC268&amp;AD268),0)&lt;(4+IF('Basisgegevens+Uitleg'!$C$6="Ja",4,0)+IF('Basisgegevens+Uitleg'!$C$7="Ja",4,0)+IF('Basisgegevens+Uitleg'!$C$8="Ja",4,0)+IF('Basisgegevens+Uitleg'!$C$9="Ja",4,0)),C268,"Niet")&amp;(G268&amp;H268&amp;I268&amp;J268&amp;IF('Basisgegevens+Uitleg'!$C$6="Ja",L268&amp;M268&amp;N268&amp;O268,"")&amp;IF('Basisgegevens+Uitleg'!$C$7="Ja",Q268&amp;R268&amp;S268&amp;T268,"")&amp;IF('Basisgegevens+Uitleg'!$C$8="Ja",V268&amp;W268&amp;X268&amp;Y268,"")&amp;IF('Basisgegevens+Uitleg'!$C$9="Ja",AA268&amp;AB268&amp;AC268&amp;AD268,"")),1))=TRUE,"","A")))</f>
        <v>--</v>
      </c>
      <c r="E268" s="110" t="str">
        <f t="shared" si="14"/>
        <v>--</v>
      </c>
      <c r="F268" s="138" t="str">
        <f>IF(ROW(E268)-5&lt;='Basisgegevens+Uitleg'!$C$2,F267+1,"--")</f>
        <v>--</v>
      </c>
      <c r="G268" s="86"/>
      <c r="H268" s="82"/>
      <c r="I268" s="82"/>
      <c r="J268" s="87"/>
      <c r="K268" s="9"/>
      <c r="L268" s="86"/>
      <c r="M268" s="82"/>
      <c r="N268" s="82"/>
      <c r="O268" s="87"/>
      <c r="P268" s="9"/>
      <c r="Q268" s="86"/>
      <c r="R268" s="82"/>
      <c r="S268" s="82"/>
      <c r="T268" s="87"/>
      <c r="U268" s="9"/>
      <c r="V268" s="86"/>
      <c r="W268" s="82"/>
      <c r="X268" s="82"/>
      <c r="Y268" s="87"/>
      <c r="Z268" s="9"/>
      <c r="AA268" s="86"/>
      <c r="AB268" s="82"/>
      <c r="AC268" s="82"/>
      <c r="AD268" s="87"/>
      <c r="AE268" s="9"/>
      <c r="AF268" s="108"/>
      <c r="AG268" s="18" t="str">
        <f>IF(ISERROR(VLOOKUP($F268,'Speciale dagen&amp;Activiteiten'!$A$3:$A$100,1,FALSE))=TRUE,"",VLOOKUP($F268,'Speciale dagen&amp;Activiteiten'!$A$3:$B$100,2,FALSE))</f>
        <v/>
      </c>
      <c r="AH268" s="14" t="str">
        <f>IF(ISERROR(VLOOKUP(CONCATENATE(DAY($F268),"-",MONTH($F268)),Verjaardagen!$C$2:$C$101,1,FALSE))=TRUE,"",VLOOKUP(CONCATENATE(DAY($F268),"-",MONTH($F268)),Verjaardagen!$C$2:$E$101,3,FALSE))</f>
        <v/>
      </c>
      <c r="AI268" s="15" t="str">
        <f>IF(ISERROR(VLOOKUP(F268,'School(vakanties)&amp;Activiteiten'!A$4:A$102,1,FALSE)=TRUE),IF(ISERROR(VLOOKUP(F268,'School(vakanties)&amp;Activiteiten'!B$4:B$102,1,FALSE)=TRUE),IF(AJ268&gt;0,AI267,""),VLOOKUP(F268,'School(vakanties)&amp;Activiteiten'!B$4:C$102,2,FALSE)),VLOOKUP(F268,'School(vakanties)&amp;Activiteiten'!A$4:C$102,3,FALSE))</f>
        <v/>
      </c>
      <c r="AJ268" s="16">
        <f>IF(ISERROR(VLOOKUP(F268,'School(vakanties)&amp;Activiteiten'!A$4:A$102,1,FALSE)=TRUE),IF(AND(AJ267&gt;0,AJ267&lt;999),AJ267-1,0),VLOOKUP(F268,'School(vakanties)&amp;Activiteiten'!A$4:D$102,4,FALSE))</f>
        <v>0</v>
      </c>
    </row>
    <row r="269" spans="1:36" x14ac:dyDescent="0.25">
      <c r="A269" s="180" t="str">
        <f t="shared" si="12"/>
        <v>--</v>
      </c>
      <c r="B269" s="110" t="str">
        <f t="shared" si="13"/>
        <v>--</v>
      </c>
      <c r="C269" s="179" t="str">
        <f>IF(F269="--","--",IF(ISEVEN(B269)=TRUE,SUBSTITUTE(LEFT(VLOOKUP(E269,'Basisgegevens+Uitleg'!$B$19:$D$25,3,),1),0,"--"),SUBSTITUTE(LEFT(VLOOKUP(E269,'Basisgegevens+Uitleg'!$B$19:$C$25,2,),1),0,"--")))</f>
        <v>--</v>
      </c>
      <c r="D269" s="179" t="str">
        <f>IF(F269="--","--",TRIM(IF(ISERROR(SEARCH("V",IF(IF('Basisgegevens+Uitleg'!$C$5="Ja",LEN(G269&amp;H269&amp;I269&amp;J269),0)+IF('Basisgegevens+Uitleg'!$C$6="Ja",LEN(L269&amp;M269&amp;N269&amp;O269),0)+IF('Basisgegevens+Uitleg'!$C$7="Ja",LEN(Q269&amp;R269&amp;S269&amp;T269),0)+IF('Basisgegevens+Uitleg'!$C$8="Ja",LEN(V269&amp;W269&amp;X269&amp;Y269),0)+IF('Basisgegevens+Uitleg'!$C$9="Ja",LEN(AA269&amp;AB269&amp;AC269&amp;AD269),0)&lt;(4+IF('Basisgegevens+Uitleg'!$C$6="Ja",4,0)+IF('Basisgegevens+Uitleg'!$C$7="Ja",4,0)+IF('Basisgegevens+Uitleg'!$C$8="Ja",4,0)+IF('Basisgegevens+Uitleg'!$C$9="Ja",4,0)),C269,"Niet")&amp;(G269&amp;H269&amp;I269&amp;J269&amp;IF('Basisgegevens+Uitleg'!$C$6="Ja",L269&amp;M269&amp;N269&amp;O269,"")&amp;IF('Basisgegevens+Uitleg'!$C$7="Ja",Q269&amp;R269&amp;S269&amp;T269,"")&amp;IF('Basisgegevens+Uitleg'!$C$8="Ja",V269&amp;W269&amp;X269&amp;Y269,"")&amp;IF('Basisgegevens+Uitleg'!$C$9="Ja",AA269&amp;AB269&amp;AC269&amp;AD269,"")),1))=TRUE,"","V ")&amp;IF(ISERROR(SEARCH("M",IF(IF('Basisgegevens+Uitleg'!$C$5="Ja",LEN(G269&amp;H269&amp;I269&amp;J269),0)+IF('Basisgegevens+Uitleg'!$C$6="Ja",LEN(L269&amp;M269&amp;N269&amp;O269),0)+IF('Basisgegevens+Uitleg'!$C$7="Ja",LEN(Q269&amp;R269&amp;S269&amp;T269),0)+IF('Basisgegevens+Uitleg'!$C$8="Ja",LEN(V269&amp;W269&amp;X269&amp;Y269),0)+IF('Basisgegevens+Uitleg'!$C$9="Ja",LEN(AA269&amp;AB269&amp;AC269&amp;AD269),0)&lt;(4+IF('Basisgegevens+Uitleg'!$C$6="Ja",4,0)+IF('Basisgegevens+Uitleg'!$C$7="Ja",4,0)+IF('Basisgegevens+Uitleg'!$C$8="Ja",4,0)+IF('Basisgegevens+Uitleg'!$C$9="Ja",4,0)),C269,"Niet")&amp;(G269&amp;H269&amp;I269&amp;J269&amp;IF('Basisgegevens+Uitleg'!$C$6="Ja",L269&amp;M269&amp;N269&amp;O269,"")&amp;IF('Basisgegevens+Uitleg'!$C$7="Ja",Q269&amp;R269&amp;S269&amp;T269,"")&amp;IF('Basisgegevens+Uitleg'!$C$8="Ja",V269&amp;W269&amp;X269&amp;Y269,"")&amp;IF('Basisgegevens+Uitleg'!$C$9="Ja",AA269&amp;AB269&amp;AC269&amp;AD269,"")),1))=TRUE,"","M ")&amp;IF(ISERROR(SEARCH("A",IF(IF('Basisgegevens+Uitleg'!$C$5="Ja",LEN(G269&amp;H269&amp;I269&amp;J269),0)+IF('Basisgegevens+Uitleg'!$C$6="Ja",LEN(L269&amp;M269&amp;N269&amp;O269),0)+IF('Basisgegevens+Uitleg'!$C$7="Ja",LEN(Q269&amp;R269&amp;S269&amp;T269),0)+IF('Basisgegevens+Uitleg'!$C$8="Ja",LEN(V269&amp;W269&amp;X269&amp;Y269),0)+IF('Basisgegevens+Uitleg'!$C$9="Ja",LEN(AA269&amp;AB269&amp;AC269&amp;AD269),0)&lt;(4+IF('Basisgegevens+Uitleg'!$C$6="Ja",4,0)+IF('Basisgegevens+Uitleg'!$C$7="Ja",4,0)+IF('Basisgegevens+Uitleg'!$C$8="Ja",4,0)+IF('Basisgegevens+Uitleg'!$C$9="Ja",4,0)),C269,"Niet")&amp;(G269&amp;H269&amp;I269&amp;J269&amp;IF('Basisgegevens+Uitleg'!$C$6="Ja",L269&amp;M269&amp;N269&amp;O269,"")&amp;IF('Basisgegevens+Uitleg'!$C$7="Ja",Q269&amp;R269&amp;S269&amp;T269,"")&amp;IF('Basisgegevens+Uitleg'!$C$8="Ja",V269&amp;W269&amp;X269&amp;Y269,"")&amp;IF('Basisgegevens+Uitleg'!$C$9="Ja",AA269&amp;AB269&amp;AC269&amp;AD269,"")),1))=TRUE,"","A")))</f>
        <v>--</v>
      </c>
      <c r="E269" s="110" t="str">
        <f t="shared" si="14"/>
        <v>--</v>
      </c>
      <c r="F269" s="138" t="str">
        <f>IF(ROW(E269)-5&lt;='Basisgegevens+Uitleg'!$C$2,F268+1,"--")</f>
        <v>--</v>
      </c>
      <c r="G269" s="86"/>
      <c r="H269" s="82"/>
      <c r="I269" s="82"/>
      <c r="J269" s="87"/>
      <c r="K269" s="9"/>
      <c r="L269" s="86"/>
      <c r="M269" s="82"/>
      <c r="N269" s="82"/>
      <c r="O269" s="87"/>
      <c r="P269" s="9"/>
      <c r="Q269" s="86"/>
      <c r="R269" s="82"/>
      <c r="S269" s="82"/>
      <c r="T269" s="87"/>
      <c r="U269" s="9"/>
      <c r="V269" s="86"/>
      <c r="W269" s="82"/>
      <c r="X269" s="82"/>
      <c r="Y269" s="87"/>
      <c r="Z269" s="9"/>
      <c r="AA269" s="86"/>
      <c r="AB269" s="82"/>
      <c r="AC269" s="82"/>
      <c r="AD269" s="87"/>
      <c r="AE269" s="9"/>
      <c r="AF269" s="108"/>
      <c r="AG269" s="18" t="str">
        <f>IF(ISERROR(VLOOKUP($F269,'Speciale dagen&amp;Activiteiten'!$A$3:$A$100,1,FALSE))=TRUE,"",VLOOKUP($F269,'Speciale dagen&amp;Activiteiten'!$A$3:$B$100,2,FALSE))</f>
        <v/>
      </c>
      <c r="AH269" s="14" t="str">
        <f>IF(ISERROR(VLOOKUP(CONCATENATE(DAY($F269),"-",MONTH($F269)),Verjaardagen!$C$2:$C$101,1,FALSE))=TRUE,"",VLOOKUP(CONCATENATE(DAY($F269),"-",MONTH($F269)),Verjaardagen!$C$2:$E$101,3,FALSE))</f>
        <v/>
      </c>
      <c r="AI269" s="15" t="str">
        <f>IF(ISERROR(VLOOKUP(F269,'School(vakanties)&amp;Activiteiten'!A$4:A$102,1,FALSE)=TRUE),IF(ISERROR(VLOOKUP(F269,'School(vakanties)&amp;Activiteiten'!B$4:B$102,1,FALSE)=TRUE),IF(AJ269&gt;0,AI268,""),VLOOKUP(F269,'School(vakanties)&amp;Activiteiten'!B$4:C$102,2,FALSE)),VLOOKUP(F269,'School(vakanties)&amp;Activiteiten'!A$4:C$102,3,FALSE))</f>
        <v/>
      </c>
      <c r="AJ269" s="16">
        <f>IF(ISERROR(VLOOKUP(F269,'School(vakanties)&amp;Activiteiten'!A$4:A$102,1,FALSE)=TRUE),IF(AND(AJ268&gt;0,AJ268&lt;999),AJ268-1,0),VLOOKUP(F269,'School(vakanties)&amp;Activiteiten'!A$4:D$102,4,FALSE))</f>
        <v>0</v>
      </c>
    </row>
    <row r="270" spans="1:36" x14ac:dyDescent="0.25">
      <c r="A270" s="180" t="str">
        <f t="shared" si="12"/>
        <v>--</v>
      </c>
      <c r="B270" s="110" t="str">
        <f t="shared" si="13"/>
        <v>--</v>
      </c>
      <c r="C270" s="179" t="str">
        <f>IF(F270="--","--",IF(ISEVEN(B270)=TRUE,SUBSTITUTE(LEFT(VLOOKUP(E270,'Basisgegevens+Uitleg'!$B$19:$D$25,3,),1),0,"--"),SUBSTITUTE(LEFT(VLOOKUP(E270,'Basisgegevens+Uitleg'!$B$19:$C$25,2,),1),0,"--")))</f>
        <v>--</v>
      </c>
      <c r="D270" s="179" t="str">
        <f>IF(F270="--","--",TRIM(IF(ISERROR(SEARCH("V",IF(IF('Basisgegevens+Uitleg'!$C$5="Ja",LEN(G270&amp;H270&amp;I270&amp;J270),0)+IF('Basisgegevens+Uitleg'!$C$6="Ja",LEN(L270&amp;M270&amp;N270&amp;O270),0)+IF('Basisgegevens+Uitleg'!$C$7="Ja",LEN(Q270&amp;R270&amp;S270&amp;T270),0)+IF('Basisgegevens+Uitleg'!$C$8="Ja",LEN(V270&amp;W270&amp;X270&amp;Y270),0)+IF('Basisgegevens+Uitleg'!$C$9="Ja",LEN(AA270&amp;AB270&amp;AC270&amp;AD270),0)&lt;(4+IF('Basisgegevens+Uitleg'!$C$6="Ja",4,0)+IF('Basisgegevens+Uitleg'!$C$7="Ja",4,0)+IF('Basisgegevens+Uitleg'!$C$8="Ja",4,0)+IF('Basisgegevens+Uitleg'!$C$9="Ja",4,0)),C270,"Niet")&amp;(G270&amp;H270&amp;I270&amp;J270&amp;IF('Basisgegevens+Uitleg'!$C$6="Ja",L270&amp;M270&amp;N270&amp;O270,"")&amp;IF('Basisgegevens+Uitleg'!$C$7="Ja",Q270&amp;R270&amp;S270&amp;T270,"")&amp;IF('Basisgegevens+Uitleg'!$C$8="Ja",V270&amp;W270&amp;X270&amp;Y270,"")&amp;IF('Basisgegevens+Uitleg'!$C$9="Ja",AA270&amp;AB270&amp;AC270&amp;AD270,"")),1))=TRUE,"","V ")&amp;IF(ISERROR(SEARCH("M",IF(IF('Basisgegevens+Uitleg'!$C$5="Ja",LEN(G270&amp;H270&amp;I270&amp;J270),0)+IF('Basisgegevens+Uitleg'!$C$6="Ja",LEN(L270&amp;M270&amp;N270&amp;O270),0)+IF('Basisgegevens+Uitleg'!$C$7="Ja",LEN(Q270&amp;R270&amp;S270&amp;T270),0)+IF('Basisgegevens+Uitleg'!$C$8="Ja",LEN(V270&amp;W270&amp;X270&amp;Y270),0)+IF('Basisgegevens+Uitleg'!$C$9="Ja",LEN(AA270&amp;AB270&amp;AC270&amp;AD270),0)&lt;(4+IF('Basisgegevens+Uitleg'!$C$6="Ja",4,0)+IF('Basisgegevens+Uitleg'!$C$7="Ja",4,0)+IF('Basisgegevens+Uitleg'!$C$8="Ja",4,0)+IF('Basisgegevens+Uitleg'!$C$9="Ja",4,0)),C270,"Niet")&amp;(G270&amp;H270&amp;I270&amp;J270&amp;IF('Basisgegevens+Uitleg'!$C$6="Ja",L270&amp;M270&amp;N270&amp;O270,"")&amp;IF('Basisgegevens+Uitleg'!$C$7="Ja",Q270&amp;R270&amp;S270&amp;T270,"")&amp;IF('Basisgegevens+Uitleg'!$C$8="Ja",V270&amp;W270&amp;X270&amp;Y270,"")&amp;IF('Basisgegevens+Uitleg'!$C$9="Ja",AA270&amp;AB270&amp;AC270&amp;AD270,"")),1))=TRUE,"","M ")&amp;IF(ISERROR(SEARCH("A",IF(IF('Basisgegevens+Uitleg'!$C$5="Ja",LEN(G270&amp;H270&amp;I270&amp;J270),0)+IF('Basisgegevens+Uitleg'!$C$6="Ja",LEN(L270&amp;M270&amp;N270&amp;O270),0)+IF('Basisgegevens+Uitleg'!$C$7="Ja",LEN(Q270&amp;R270&amp;S270&amp;T270),0)+IF('Basisgegevens+Uitleg'!$C$8="Ja",LEN(V270&amp;W270&amp;X270&amp;Y270),0)+IF('Basisgegevens+Uitleg'!$C$9="Ja",LEN(AA270&amp;AB270&amp;AC270&amp;AD270),0)&lt;(4+IF('Basisgegevens+Uitleg'!$C$6="Ja",4,0)+IF('Basisgegevens+Uitleg'!$C$7="Ja",4,0)+IF('Basisgegevens+Uitleg'!$C$8="Ja",4,0)+IF('Basisgegevens+Uitleg'!$C$9="Ja",4,0)),C270,"Niet")&amp;(G270&amp;H270&amp;I270&amp;J270&amp;IF('Basisgegevens+Uitleg'!$C$6="Ja",L270&amp;M270&amp;N270&amp;O270,"")&amp;IF('Basisgegevens+Uitleg'!$C$7="Ja",Q270&amp;R270&amp;S270&amp;T270,"")&amp;IF('Basisgegevens+Uitleg'!$C$8="Ja",V270&amp;W270&amp;X270&amp;Y270,"")&amp;IF('Basisgegevens+Uitleg'!$C$9="Ja",AA270&amp;AB270&amp;AC270&amp;AD270,"")),1))=TRUE,"","A")))</f>
        <v>--</v>
      </c>
      <c r="E270" s="110" t="str">
        <f t="shared" si="14"/>
        <v>--</v>
      </c>
      <c r="F270" s="138" t="str">
        <f>IF(ROW(E270)-5&lt;='Basisgegevens+Uitleg'!$C$2,F269+1,"--")</f>
        <v>--</v>
      </c>
      <c r="G270" s="86"/>
      <c r="H270" s="82"/>
      <c r="I270" s="82"/>
      <c r="J270" s="87"/>
      <c r="K270" s="9"/>
      <c r="L270" s="86"/>
      <c r="M270" s="82"/>
      <c r="N270" s="82"/>
      <c r="O270" s="87"/>
      <c r="P270" s="9"/>
      <c r="Q270" s="86"/>
      <c r="R270" s="82"/>
      <c r="S270" s="82"/>
      <c r="T270" s="87"/>
      <c r="U270" s="9"/>
      <c r="V270" s="86"/>
      <c r="W270" s="82"/>
      <c r="X270" s="82"/>
      <c r="Y270" s="87"/>
      <c r="Z270" s="9"/>
      <c r="AA270" s="86"/>
      <c r="AB270" s="82"/>
      <c r="AC270" s="82"/>
      <c r="AD270" s="87"/>
      <c r="AE270" s="9"/>
      <c r="AF270" s="108"/>
      <c r="AG270" s="18" t="str">
        <f>IF(ISERROR(VLOOKUP($F270,'Speciale dagen&amp;Activiteiten'!$A$3:$A$100,1,FALSE))=TRUE,"",VLOOKUP($F270,'Speciale dagen&amp;Activiteiten'!$A$3:$B$100,2,FALSE))</f>
        <v/>
      </c>
      <c r="AH270" s="14" t="str">
        <f>IF(ISERROR(VLOOKUP(CONCATENATE(DAY($F270),"-",MONTH($F270)),Verjaardagen!$C$2:$C$101,1,FALSE))=TRUE,"",VLOOKUP(CONCATENATE(DAY($F270),"-",MONTH($F270)),Verjaardagen!$C$2:$E$101,3,FALSE))</f>
        <v/>
      </c>
      <c r="AI270" s="15" t="str">
        <f>IF(ISERROR(VLOOKUP(F270,'School(vakanties)&amp;Activiteiten'!A$4:A$102,1,FALSE)=TRUE),IF(ISERROR(VLOOKUP(F270,'School(vakanties)&amp;Activiteiten'!B$4:B$102,1,FALSE)=TRUE),IF(AJ270&gt;0,AI269,""),VLOOKUP(F270,'School(vakanties)&amp;Activiteiten'!B$4:C$102,2,FALSE)),VLOOKUP(F270,'School(vakanties)&amp;Activiteiten'!A$4:C$102,3,FALSE))</f>
        <v/>
      </c>
      <c r="AJ270" s="16">
        <f>IF(ISERROR(VLOOKUP(F270,'School(vakanties)&amp;Activiteiten'!A$4:A$102,1,FALSE)=TRUE),IF(AND(AJ269&gt;0,AJ269&lt;999),AJ269-1,0),VLOOKUP(F270,'School(vakanties)&amp;Activiteiten'!A$4:D$102,4,FALSE))</f>
        <v>0</v>
      </c>
    </row>
    <row r="271" spans="1:36" x14ac:dyDescent="0.25">
      <c r="A271" s="180" t="str">
        <f t="shared" si="12"/>
        <v>--</v>
      </c>
      <c r="B271" s="110" t="str">
        <f t="shared" si="13"/>
        <v>--</v>
      </c>
      <c r="C271" s="179" t="str">
        <f>IF(F271="--","--",IF(ISEVEN(B271)=TRUE,SUBSTITUTE(LEFT(VLOOKUP(E271,'Basisgegevens+Uitleg'!$B$19:$D$25,3,),1),0,"--"),SUBSTITUTE(LEFT(VLOOKUP(E271,'Basisgegevens+Uitleg'!$B$19:$C$25,2,),1),0,"--")))</f>
        <v>--</v>
      </c>
      <c r="D271" s="179" t="str">
        <f>IF(F271="--","--",TRIM(IF(ISERROR(SEARCH("V",IF(IF('Basisgegevens+Uitleg'!$C$5="Ja",LEN(G271&amp;H271&amp;I271&amp;J271),0)+IF('Basisgegevens+Uitleg'!$C$6="Ja",LEN(L271&amp;M271&amp;N271&amp;O271),0)+IF('Basisgegevens+Uitleg'!$C$7="Ja",LEN(Q271&amp;R271&amp;S271&amp;T271),0)+IF('Basisgegevens+Uitleg'!$C$8="Ja",LEN(V271&amp;W271&amp;X271&amp;Y271),0)+IF('Basisgegevens+Uitleg'!$C$9="Ja",LEN(AA271&amp;AB271&amp;AC271&amp;AD271),0)&lt;(4+IF('Basisgegevens+Uitleg'!$C$6="Ja",4,0)+IF('Basisgegevens+Uitleg'!$C$7="Ja",4,0)+IF('Basisgegevens+Uitleg'!$C$8="Ja",4,0)+IF('Basisgegevens+Uitleg'!$C$9="Ja",4,0)),C271,"Niet")&amp;(G271&amp;H271&amp;I271&amp;J271&amp;IF('Basisgegevens+Uitleg'!$C$6="Ja",L271&amp;M271&amp;N271&amp;O271,"")&amp;IF('Basisgegevens+Uitleg'!$C$7="Ja",Q271&amp;R271&amp;S271&amp;T271,"")&amp;IF('Basisgegevens+Uitleg'!$C$8="Ja",V271&amp;W271&amp;X271&amp;Y271,"")&amp;IF('Basisgegevens+Uitleg'!$C$9="Ja",AA271&amp;AB271&amp;AC271&amp;AD271,"")),1))=TRUE,"","V ")&amp;IF(ISERROR(SEARCH("M",IF(IF('Basisgegevens+Uitleg'!$C$5="Ja",LEN(G271&amp;H271&amp;I271&amp;J271),0)+IF('Basisgegevens+Uitleg'!$C$6="Ja",LEN(L271&amp;M271&amp;N271&amp;O271),0)+IF('Basisgegevens+Uitleg'!$C$7="Ja",LEN(Q271&amp;R271&amp;S271&amp;T271),0)+IF('Basisgegevens+Uitleg'!$C$8="Ja",LEN(V271&amp;W271&amp;X271&amp;Y271),0)+IF('Basisgegevens+Uitleg'!$C$9="Ja",LEN(AA271&amp;AB271&amp;AC271&amp;AD271),0)&lt;(4+IF('Basisgegevens+Uitleg'!$C$6="Ja",4,0)+IF('Basisgegevens+Uitleg'!$C$7="Ja",4,0)+IF('Basisgegevens+Uitleg'!$C$8="Ja",4,0)+IF('Basisgegevens+Uitleg'!$C$9="Ja",4,0)),C271,"Niet")&amp;(G271&amp;H271&amp;I271&amp;J271&amp;IF('Basisgegevens+Uitleg'!$C$6="Ja",L271&amp;M271&amp;N271&amp;O271,"")&amp;IF('Basisgegevens+Uitleg'!$C$7="Ja",Q271&amp;R271&amp;S271&amp;T271,"")&amp;IF('Basisgegevens+Uitleg'!$C$8="Ja",V271&amp;W271&amp;X271&amp;Y271,"")&amp;IF('Basisgegevens+Uitleg'!$C$9="Ja",AA271&amp;AB271&amp;AC271&amp;AD271,"")),1))=TRUE,"","M ")&amp;IF(ISERROR(SEARCH("A",IF(IF('Basisgegevens+Uitleg'!$C$5="Ja",LEN(G271&amp;H271&amp;I271&amp;J271),0)+IF('Basisgegevens+Uitleg'!$C$6="Ja",LEN(L271&amp;M271&amp;N271&amp;O271),0)+IF('Basisgegevens+Uitleg'!$C$7="Ja",LEN(Q271&amp;R271&amp;S271&amp;T271),0)+IF('Basisgegevens+Uitleg'!$C$8="Ja",LEN(V271&amp;W271&amp;X271&amp;Y271),0)+IF('Basisgegevens+Uitleg'!$C$9="Ja",LEN(AA271&amp;AB271&amp;AC271&amp;AD271),0)&lt;(4+IF('Basisgegevens+Uitleg'!$C$6="Ja",4,0)+IF('Basisgegevens+Uitleg'!$C$7="Ja",4,0)+IF('Basisgegevens+Uitleg'!$C$8="Ja",4,0)+IF('Basisgegevens+Uitleg'!$C$9="Ja",4,0)),C271,"Niet")&amp;(G271&amp;H271&amp;I271&amp;J271&amp;IF('Basisgegevens+Uitleg'!$C$6="Ja",L271&amp;M271&amp;N271&amp;O271,"")&amp;IF('Basisgegevens+Uitleg'!$C$7="Ja",Q271&amp;R271&amp;S271&amp;T271,"")&amp;IF('Basisgegevens+Uitleg'!$C$8="Ja",V271&amp;W271&amp;X271&amp;Y271,"")&amp;IF('Basisgegevens+Uitleg'!$C$9="Ja",AA271&amp;AB271&amp;AC271&amp;AD271,"")),1))=TRUE,"","A")))</f>
        <v>--</v>
      </c>
      <c r="E271" s="110" t="str">
        <f t="shared" si="14"/>
        <v>--</v>
      </c>
      <c r="F271" s="138" t="str">
        <f>IF(ROW(E271)-5&lt;='Basisgegevens+Uitleg'!$C$2,F270+1,"--")</f>
        <v>--</v>
      </c>
      <c r="G271" s="86"/>
      <c r="H271" s="82"/>
      <c r="I271" s="82"/>
      <c r="J271" s="87"/>
      <c r="K271" s="9"/>
      <c r="L271" s="86"/>
      <c r="M271" s="82"/>
      <c r="N271" s="82"/>
      <c r="O271" s="87"/>
      <c r="P271" s="9"/>
      <c r="Q271" s="86"/>
      <c r="R271" s="82"/>
      <c r="S271" s="82"/>
      <c r="T271" s="87"/>
      <c r="U271" s="9"/>
      <c r="V271" s="86"/>
      <c r="W271" s="82"/>
      <c r="X271" s="82"/>
      <c r="Y271" s="87"/>
      <c r="Z271" s="9"/>
      <c r="AA271" s="86"/>
      <c r="AB271" s="82"/>
      <c r="AC271" s="82"/>
      <c r="AD271" s="87"/>
      <c r="AE271" s="9"/>
      <c r="AF271" s="108"/>
      <c r="AG271" s="18" t="str">
        <f>IF(ISERROR(VLOOKUP($F271,'Speciale dagen&amp;Activiteiten'!$A$3:$A$100,1,FALSE))=TRUE,"",VLOOKUP($F271,'Speciale dagen&amp;Activiteiten'!$A$3:$B$100,2,FALSE))</f>
        <v/>
      </c>
      <c r="AH271" s="14" t="str">
        <f>IF(ISERROR(VLOOKUP(CONCATENATE(DAY($F271),"-",MONTH($F271)),Verjaardagen!$C$2:$C$101,1,FALSE))=TRUE,"",VLOOKUP(CONCATENATE(DAY($F271),"-",MONTH($F271)),Verjaardagen!$C$2:$E$101,3,FALSE))</f>
        <v/>
      </c>
      <c r="AI271" s="15" t="str">
        <f>IF(ISERROR(VLOOKUP(F271,'School(vakanties)&amp;Activiteiten'!A$4:A$102,1,FALSE)=TRUE),IF(ISERROR(VLOOKUP(F271,'School(vakanties)&amp;Activiteiten'!B$4:B$102,1,FALSE)=TRUE),IF(AJ271&gt;0,AI270,""),VLOOKUP(F271,'School(vakanties)&amp;Activiteiten'!B$4:C$102,2,FALSE)),VLOOKUP(F271,'School(vakanties)&amp;Activiteiten'!A$4:C$102,3,FALSE))</f>
        <v/>
      </c>
      <c r="AJ271" s="16">
        <f>IF(ISERROR(VLOOKUP(F271,'School(vakanties)&amp;Activiteiten'!A$4:A$102,1,FALSE)=TRUE),IF(AND(AJ270&gt;0,AJ270&lt;999),AJ270-1,0),VLOOKUP(F271,'School(vakanties)&amp;Activiteiten'!A$4:D$102,4,FALSE))</f>
        <v>0</v>
      </c>
    </row>
    <row r="272" spans="1:36" x14ac:dyDescent="0.25">
      <c r="A272" s="180" t="str">
        <f t="shared" si="12"/>
        <v>--</v>
      </c>
      <c r="B272" s="110" t="str">
        <f t="shared" si="13"/>
        <v>--</v>
      </c>
      <c r="C272" s="179" t="str">
        <f>IF(F272="--","--",IF(ISEVEN(B272)=TRUE,SUBSTITUTE(LEFT(VLOOKUP(E272,'Basisgegevens+Uitleg'!$B$19:$D$25,3,),1),0,"--"),SUBSTITUTE(LEFT(VLOOKUP(E272,'Basisgegevens+Uitleg'!$B$19:$C$25,2,),1),0,"--")))</f>
        <v>--</v>
      </c>
      <c r="D272" s="179" t="str">
        <f>IF(F272="--","--",TRIM(IF(ISERROR(SEARCH("V",IF(IF('Basisgegevens+Uitleg'!$C$5="Ja",LEN(G272&amp;H272&amp;I272&amp;J272),0)+IF('Basisgegevens+Uitleg'!$C$6="Ja",LEN(L272&amp;M272&amp;N272&amp;O272),0)+IF('Basisgegevens+Uitleg'!$C$7="Ja",LEN(Q272&amp;R272&amp;S272&amp;T272),0)+IF('Basisgegevens+Uitleg'!$C$8="Ja",LEN(V272&amp;W272&amp;X272&amp;Y272),0)+IF('Basisgegevens+Uitleg'!$C$9="Ja",LEN(AA272&amp;AB272&amp;AC272&amp;AD272),0)&lt;(4+IF('Basisgegevens+Uitleg'!$C$6="Ja",4,0)+IF('Basisgegevens+Uitleg'!$C$7="Ja",4,0)+IF('Basisgegevens+Uitleg'!$C$8="Ja",4,0)+IF('Basisgegevens+Uitleg'!$C$9="Ja",4,0)),C272,"Niet")&amp;(G272&amp;H272&amp;I272&amp;J272&amp;IF('Basisgegevens+Uitleg'!$C$6="Ja",L272&amp;M272&amp;N272&amp;O272,"")&amp;IF('Basisgegevens+Uitleg'!$C$7="Ja",Q272&amp;R272&amp;S272&amp;T272,"")&amp;IF('Basisgegevens+Uitleg'!$C$8="Ja",V272&amp;W272&amp;X272&amp;Y272,"")&amp;IF('Basisgegevens+Uitleg'!$C$9="Ja",AA272&amp;AB272&amp;AC272&amp;AD272,"")),1))=TRUE,"","V ")&amp;IF(ISERROR(SEARCH("M",IF(IF('Basisgegevens+Uitleg'!$C$5="Ja",LEN(G272&amp;H272&amp;I272&amp;J272),0)+IF('Basisgegevens+Uitleg'!$C$6="Ja",LEN(L272&amp;M272&amp;N272&amp;O272),0)+IF('Basisgegevens+Uitleg'!$C$7="Ja",LEN(Q272&amp;R272&amp;S272&amp;T272),0)+IF('Basisgegevens+Uitleg'!$C$8="Ja",LEN(V272&amp;W272&amp;X272&amp;Y272),0)+IF('Basisgegevens+Uitleg'!$C$9="Ja",LEN(AA272&amp;AB272&amp;AC272&amp;AD272),0)&lt;(4+IF('Basisgegevens+Uitleg'!$C$6="Ja",4,0)+IF('Basisgegevens+Uitleg'!$C$7="Ja",4,0)+IF('Basisgegevens+Uitleg'!$C$8="Ja",4,0)+IF('Basisgegevens+Uitleg'!$C$9="Ja",4,0)),C272,"Niet")&amp;(G272&amp;H272&amp;I272&amp;J272&amp;IF('Basisgegevens+Uitleg'!$C$6="Ja",L272&amp;M272&amp;N272&amp;O272,"")&amp;IF('Basisgegevens+Uitleg'!$C$7="Ja",Q272&amp;R272&amp;S272&amp;T272,"")&amp;IF('Basisgegevens+Uitleg'!$C$8="Ja",V272&amp;W272&amp;X272&amp;Y272,"")&amp;IF('Basisgegevens+Uitleg'!$C$9="Ja",AA272&amp;AB272&amp;AC272&amp;AD272,"")),1))=TRUE,"","M ")&amp;IF(ISERROR(SEARCH("A",IF(IF('Basisgegevens+Uitleg'!$C$5="Ja",LEN(G272&amp;H272&amp;I272&amp;J272),0)+IF('Basisgegevens+Uitleg'!$C$6="Ja",LEN(L272&amp;M272&amp;N272&amp;O272),0)+IF('Basisgegevens+Uitleg'!$C$7="Ja",LEN(Q272&amp;R272&amp;S272&amp;T272),0)+IF('Basisgegevens+Uitleg'!$C$8="Ja",LEN(V272&amp;W272&amp;X272&amp;Y272),0)+IF('Basisgegevens+Uitleg'!$C$9="Ja",LEN(AA272&amp;AB272&amp;AC272&amp;AD272),0)&lt;(4+IF('Basisgegevens+Uitleg'!$C$6="Ja",4,0)+IF('Basisgegevens+Uitleg'!$C$7="Ja",4,0)+IF('Basisgegevens+Uitleg'!$C$8="Ja",4,0)+IF('Basisgegevens+Uitleg'!$C$9="Ja",4,0)),C272,"Niet")&amp;(G272&amp;H272&amp;I272&amp;J272&amp;IF('Basisgegevens+Uitleg'!$C$6="Ja",L272&amp;M272&amp;N272&amp;O272,"")&amp;IF('Basisgegevens+Uitleg'!$C$7="Ja",Q272&amp;R272&amp;S272&amp;T272,"")&amp;IF('Basisgegevens+Uitleg'!$C$8="Ja",V272&amp;W272&amp;X272&amp;Y272,"")&amp;IF('Basisgegevens+Uitleg'!$C$9="Ja",AA272&amp;AB272&amp;AC272&amp;AD272,"")),1))=TRUE,"","A")))</f>
        <v>--</v>
      </c>
      <c r="E272" s="110" t="str">
        <f t="shared" si="14"/>
        <v>--</v>
      </c>
      <c r="F272" s="138" t="str">
        <f>IF(ROW(E272)-5&lt;='Basisgegevens+Uitleg'!$C$2,F271+1,"--")</f>
        <v>--</v>
      </c>
      <c r="G272" s="86"/>
      <c r="H272" s="82"/>
      <c r="I272" s="82"/>
      <c r="J272" s="87"/>
      <c r="K272" s="9"/>
      <c r="L272" s="86"/>
      <c r="M272" s="82"/>
      <c r="N272" s="82"/>
      <c r="O272" s="87"/>
      <c r="P272" s="9"/>
      <c r="Q272" s="86"/>
      <c r="R272" s="82"/>
      <c r="S272" s="82"/>
      <c r="T272" s="87"/>
      <c r="U272" s="9"/>
      <c r="V272" s="86"/>
      <c r="W272" s="82"/>
      <c r="X272" s="82"/>
      <c r="Y272" s="87"/>
      <c r="Z272" s="9"/>
      <c r="AA272" s="86"/>
      <c r="AB272" s="82"/>
      <c r="AC272" s="82"/>
      <c r="AD272" s="87"/>
      <c r="AE272" s="9"/>
      <c r="AF272" s="108"/>
      <c r="AG272" s="18" t="str">
        <f>IF(ISERROR(VLOOKUP($F272,'Speciale dagen&amp;Activiteiten'!$A$3:$A$100,1,FALSE))=TRUE,"",VLOOKUP($F272,'Speciale dagen&amp;Activiteiten'!$A$3:$B$100,2,FALSE))</f>
        <v/>
      </c>
      <c r="AH272" s="14" t="str">
        <f>IF(ISERROR(VLOOKUP(CONCATENATE(DAY($F272),"-",MONTH($F272)),Verjaardagen!$C$2:$C$101,1,FALSE))=TRUE,"",VLOOKUP(CONCATENATE(DAY($F272),"-",MONTH($F272)),Verjaardagen!$C$2:$E$101,3,FALSE))</f>
        <v/>
      </c>
      <c r="AI272" s="15" t="str">
        <f>IF(ISERROR(VLOOKUP(F272,'School(vakanties)&amp;Activiteiten'!A$4:A$102,1,FALSE)=TRUE),IF(ISERROR(VLOOKUP(F272,'School(vakanties)&amp;Activiteiten'!B$4:B$102,1,FALSE)=TRUE),IF(AJ272&gt;0,AI271,""),VLOOKUP(F272,'School(vakanties)&amp;Activiteiten'!B$4:C$102,2,FALSE)),VLOOKUP(F272,'School(vakanties)&amp;Activiteiten'!A$4:C$102,3,FALSE))</f>
        <v/>
      </c>
      <c r="AJ272" s="16">
        <f>IF(ISERROR(VLOOKUP(F272,'School(vakanties)&amp;Activiteiten'!A$4:A$102,1,FALSE)=TRUE),IF(AND(AJ271&gt;0,AJ271&lt;999),AJ271-1,0),VLOOKUP(F272,'School(vakanties)&amp;Activiteiten'!A$4:D$102,4,FALSE))</f>
        <v>0</v>
      </c>
    </row>
    <row r="273" spans="1:36" x14ac:dyDescent="0.25">
      <c r="A273" s="180" t="str">
        <f t="shared" si="12"/>
        <v>--</v>
      </c>
      <c r="B273" s="110" t="str">
        <f t="shared" si="13"/>
        <v>--</v>
      </c>
      <c r="C273" s="179" t="str">
        <f>IF(F273="--","--",IF(ISEVEN(B273)=TRUE,SUBSTITUTE(LEFT(VLOOKUP(E273,'Basisgegevens+Uitleg'!$B$19:$D$25,3,),1),0,"--"),SUBSTITUTE(LEFT(VLOOKUP(E273,'Basisgegevens+Uitleg'!$B$19:$C$25,2,),1),0,"--")))</f>
        <v>--</v>
      </c>
      <c r="D273" s="179" t="str">
        <f>IF(F273="--","--",TRIM(IF(ISERROR(SEARCH("V",IF(IF('Basisgegevens+Uitleg'!$C$5="Ja",LEN(G273&amp;H273&amp;I273&amp;J273),0)+IF('Basisgegevens+Uitleg'!$C$6="Ja",LEN(L273&amp;M273&amp;N273&amp;O273),0)+IF('Basisgegevens+Uitleg'!$C$7="Ja",LEN(Q273&amp;R273&amp;S273&amp;T273),0)+IF('Basisgegevens+Uitleg'!$C$8="Ja",LEN(V273&amp;W273&amp;X273&amp;Y273),0)+IF('Basisgegevens+Uitleg'!$C$9="Ja",LEN(AA273&amp;AB273&amp;AC273&amp;AD273),0)&lt;(4+IF('Basisgegevens+Uitleg'!$C$6="Ja",4,0)+IF('Basisgegevens+Uitleg'!$C$7="Ja",4,0)+IF('Basisgegevens+Uitleg'!$C$8="Ja",4,0)+IF('Basisgegevens+Uitleg'!$C$9="Ja",4,0)),C273,"Niet")&amp;(G273&amp;H273&amp;I273&amp;J273&amp;IF('Basisgegevens+Uitleg'!$C$6="Ja",L273&amp;M273&amp;N273&amp;O273,"")&amp;IF('Basisgegevens+Uitleg'!$C$7="Ja",Q273&amp;R273&amp;S273&amp;T273,"")&amp;IF('Basisgegevens+Uitleg'!$C$8="Ja",V273&amp;W273&amp;X273&amp;Y273,"")&amp;IF('Basisgegevens+Uitleg'!$C$9="Ja",AA273&amp;AB273&amp;AC273&amp;AD273,"")),1))=TRUE,"","V ")&amp;IF(ISERROR(SEARCH("M",IF(IF('Basisgegevens+Uitleg'!$C$5="Ja",LEN(G273&amp;H273&amp;I273&amp;J273),0)+IF('Basisgegevens+Uitleg'!$C$6="Ja",LEN(L273&amp;M273&amp;N273&amp;O273),0)+IF('Basisgegevens+Uitleg'!$C$7="Ja",LEN(Q273&amp;R273&amp;S273&amp;T273),0)+IF('Basisgegevens+Uitleg'!$C$8="Ja",LEN(V273&amp;W273&amp;X273&amp;Y273),0)+IF('Basisgegevens+Uitleg'!$C$9="Ja",LEN(AA273&amp;AB273&amp;AC273&amp;AD273),0)&lt;(4+IF('Basisgegevens+Uitleg'!$C$6="Ja",4,0)+IF('Basisgegevens+Uitleg'!$C$7="Ja",4,0)+IF('Basisgegevens+Uitleg'!$C$8="Ja",4,0)+IF('Basisgegevens+Uitleg'!$C$9="Ja",4,0)),C273,"Niet")&amp;(G273&amp;H273&amp;I273&amp;J273&amp;IF('Basisgegevens+Uitleg'!$C$6="Ja",L273&amp;M273&amp;N273&amp;O273,"")&amp;IF('Basisgegevens+Uitleg'!$C$7="Ja",Q273&amp;R273&amp;S273&amp;T273,"")&amp;IF('Basisgegevens+Uitleg'!$C$8="Ja",V273&amp;W273&amp;X273&amp;Y273,"")&amp;IF('Basisgegevens+Uitleg'!$C$9="Ja",AA273&amp;AB273&amp;AC273&amp;AD273,"")),1))=TRUE,"","M ")&amp;IF(ISERROR(SEARCH("A",IF(IF('Basisgegevens+Uitleg'!$C$5="Ja",LEN(G273&amp;H273&amp;I273&amp;J273),0)+IF('Basisgegevens+Uitleg'!$C$6="Ja",LEN(L273&amp;M273&amp;N273&amp;O273),0)+IF('Basisgegevens+Uitleg'!$C$7="Ja",LEN(Q273&amp;R273&amp;S273&amp;T273),0)+IF('Basisgegevens+Uitleg'!$C$8="Ja",LEN(V273&amp;W273&amp;X273&amp;Y273),0)+IF('Basisgegevens+Uitleg'!$C$9="Ja",LEN(AA273&amp;AB273&amp;AC273&amp;AD273),0)&lt;(4+IF('Basisgegevens+Uitleg'!$C$6="Ja",4,0)+IF('Basisgegevens+Uitleg'!$C$7="Ja",4,0)+IF('Basisgegevens+Uitleg'!$C$8="Ja",4,0)+IF('Basisgegevens+Uitleg'!$C$9="Ja",4,0)),C273,"Niet")&amp;(G273&amp;H273&amp;I273&amp;J273&amp;IF('Basisgegevens+Uitleg'!$C$6="Ja",L273&amp;M273&amp;N273&amp;O273,"")&amp;IF('Basisgegevens+Uitleg'!$C$7="Ja",Q273&amp;R273&amp;S273&amp;T273,"")&amp;IF('Basisgegevens+Uitleg'!$C$8="Ja",V273&amp;W273&amp;X273&amp;Y273,"")&amp;IF('Basisgegevens+Uitleg'!$C$9="Ja",AA273&amp;AB273&amp;AC273&amp;AD273,"")),1))=TRUE,"","A")))</f>
        <v>--</v>
      </c>
      <c r="E273" s="110" t="str">
        <f t="shared" si="14"/>
        <v>--</v>
      </c>
      <c r="F273" s="138" t="str">
        <f>IF(ROW(E273)-5&lt;='Basisgegevens+Uitleg'!$C$2,F272+1,"--")</f>
        <v>--</v>
      </c>
      <c r="G273" s="86"/>
      <c r="H273" s="82"/>
      <c r="I273" s="82"/>
      <c r="J273" s="87"/>
      <c r="K273" s="9"/>
      <c r="L273" s="86"/>
      <c r="M273" s="82"/>
      <c r="N273" s="82"/>
      <c r="O273" s="87"/>
      <c r="P273" s="9"/>
      <c r="Q273" s="86"/>
      <c r="R273" s="82"/>
      <c r="S273" s="82"/>
      <c r="T273" s="87"/>
      <c r="U273" s="9"/>
      <c r="V273" s="86"/>
      <c r="W273" s="82"/>
      <c r="X273" s="82"/>
      <c r="Y273" s="87"/>
      <c r="Z273" s="9"/>
      <c r="AA273" s="86"/>
      <c r="AB273" s="82"/>
      <c r="AC273" s="82"/>
      <c r="AD273" s="87"/>
      <c r="AE273" s="9"/>
      <c r="AF273" s="108"/>
      <c r="AG273" s="18" t="str">
        <f>IF(ISERROR(VLOOKUP($F273,'Speciale dagen&amp;Activiteiten'!$A$3:$A$100,1,FALSE))=TRUE,"",VLOOKUP($F273,'Speciale dagen&amp;Activiteiten'!$A$3:$B$100,2,FALSE))</f>
        <v/>
      </c>
      <c r="AH273" s="14" t="str">
        <f>IF(ISERROR(VLOOKUP(CONCATENATE(DAY($F273),"-",MONTH($F273)),Verjaardagen!$C$2:$C$101,1,FALSE))=TRUE,"",VLOOKUP(CONCATENATE(DAY($F273),"-",MONTH($F273)),Verjaardagen!$C$2:$E$101,3,FALSE))</f>
        <v/>
      </c>
      <c r="AI273" s="15" t="str">
        <f>IF(ISERROR(VLOOKUP(F273,'School(vakanties)&amp;Activiteiten'!A$4:A$102,1,FALSE)=TRUE),IF(ISERROR(VLOOKUP(F273,'School(vakanties)&amp;Activiteiten'!B$4:B$102,1,FALSE)=TRUE),IF(AJ273&gt;0,AI272,""),VLOOKUP(F273,'School(vakanties)&amp;Activiteiten'!B$4:C$102,2,FALSE)),VLOOKUP(F273,'School(vakanties)&amp;Activiteiten'!A$4:C$102,3,FALSE))</f>
        <v/>
      </c>
      <c r="AJ273" s="16">
        <f>IF(ISERROR(VLOOKUP(F273,'School(vakanties)&amp;Activiteiten'!A$4:A$102,1,FALSE)=TRUE),IF(AND(AJ272&gt;0,AJ272&lt;999),AJ272-1,0),VLOOKUP(F273,'School(vakanties)&amp;Activiteiten'!A$4:D$102,4,FALSE))</f>
        <v>0</v>
      </c>
    </row>
    <row r="274" spans="1:36" x14ac:dyDescent="0.25">
      <c r="A274" s="180" t="str">
        <f t="shared" si="12"/>
        <v>--</v>
      </c>
      <c r="B274" s="110" t="str">
        <f t="shared" si="13"/>
        <v>--</v>
      </c>
      <c r="C274" s="179" t="str">
        <f>IF(F274="--","--",IF(ISEVEN(B274)=TRUE,SUBSTITUTE(LEFT(VLOOKUP(E274,'Basisgegevens+Uitleg'!$B$19:$D$25,3,),1),0,"--"),SUBSTITUTE(LEFT(VLOOKUP(E274,'Basisgegevens+Uitleg'!$B$19:$C$25,2,),1),0,"--")))</f>
        <v>--</v>
      </c>
      <c r="D274" s="179" t="str">
        <f>IF(F274="--","--",TRIM(IF(ISERROR(SEARCH("V",IF(IF('Basisgegevens+Uitleg'!$C$5="Ja",LEN(G274&amp;H274&amp;I274&amp;J274),0)+IF('Basisgegevens+Uitleg'!$C$6="Ja",LEN(L274&amp;M274&amp;N274&amp;O274),0)+IF('Basisgegevens+Uitleg'!$C$7="Ja",LEN(Q274&amp;R274&amp;S274&amp;T274),0)+IF('Basisgegevens+Uitleg'!$C$8="Ja",LEN(V274&amp;W274&amp;X274&amp;Y274),0)+IF('Basisgegevens+Uitleg'!$C$9="Ja",LEN(AA274&amp;AB274&amp;AC274&amp;AD274),0)&lt;(4+IF('Basisgegevens+Uitleg'!$C$6="Ja",4,0)+IF('Basisgegevens+Uitleg'!$C$7="Ja",4,0)+IF('Basisgegevens+Uitleg'!$C$8="Ja",4,0)+IF('Basisgegevens+Uitleg'!$C$9="Ja",4,0)),C274,"Niet")&amp;(G274&amp;H274&amp;I274&amp;J274&amp;IF('Basisgegevens+Uitleg'!$C$6="Ja",L274&amp;M274&amp;N274&amp;O274,"")&amp;IF('Basisgegevens+Uitleg'!$C$7="Ja",Q274&amp;R274&amp;S274&amp;T274,"")&amp;IF('Basisgegevens+Uitleg'!$C$8="Ja",V274&amp;W274&amp;X274&amp;Y274,"")&amp;IF('Basisgegevens+Uitleg'!$C$9="Ja",AA274&amp;AB274&amp;AC274&amp;AD274,"")),1))=TRUE,"","V ")&amp;IF(ISERROR(SEARCH("M",IF(IF('Basisgegevens+Uitleg'!$C$5="Ja",LEN(G274&amp;H274&amp;I274&amp;J274),0)+IF('Basisgegevens+Uitleg'!$C$6="Ja",LEN(L274&amp;M274&amp;N274&amp;O274),0)+IF('Basisgegevens+Uitleg'!$C$7="Ja",LEN(Q274&amp;R274&amp;S274&amp;T274),0)+IF('Basisgegevens+Uitleg'!$C$8="Ja",LEN(V274&amp;W274&amp;X274&amp;Y274),0)+IF('Basisgegevens+Uitleg'!$C$9="Ja",LEN(AA274&amp;AB274&amp;AC274&amp;AD274),0)&lt;(4+IF('Basisgegevens+Uitleg'!$C$6="Ja",4,0)+IF('Basisgegevens+Uitleg'!$C$7="Ja",4,0)+IF('Basisgegevens+Uitleg'!$C$8="Ja",4,0)+IF('Basisgegevens+Uitleg'!$C$9="Ja",4,0)),C274,"Niet")&amp;(G274&amp;H274&amp;I274&amp;J274&amp;IF('Basisgegevens+Uitleg'!$C$6="Ja",L274&amp;M274&amp;N274&amp;O274,"")&amp;IF('Basisgegevens+Uitleg'!$C$7="Ja",Q274&amp;R274&amp;S274&amp;T274,"")&amp;IF('Basisgegevens+Uitleg'!$C$8="Ja",V274&amp;W274&amp;X274&amp;Y274,"")&amp;IF('Basisgegevens+Uitleg'!$C$9="Ja",AA274&amp;AB274&amp;AC274&amp;AD274,"")),1))=TRUE,"","M ")&amp;IF(ISERROR(SEARCH("A",IF(IF('Basisgegevens+Uitleg'!$C$5="Ja",LEN(G274&amp;H274&amp;I274&amp;J274),0)+IF('Basisgegevens+Uitleg'!$C$6="Ja",LEN(L274&amp;M274&amp;N274&amp;O274),0)+IF('Basisgegevens+Uitleg'!$C$7="Ja",LEN(Q274&amp;R274&amp;S274&amp;T274),0)+IF('Basisgegevens+Uitleg'!$C$8="Ja",LEN(V274&amp;W274&amp;X274&amp;Y274),0)+IF('Basisgegevens+Uitleg'!$C$9="Ja",LEN(AA274&amp;AB274&amp;AC274&amp;AD274),0)&lt;(4+IF('Basisgegevens+Uitleg'!$C$6="Ja",4,0)+IF('Basisgegevens+Uitleg'!$C$7="Ja",4,0)+IF('Basisgegevens+Uitleg'!$C$8="Ja",4,0)+IF('Basisgegevens+Uitleg'!$C$9="Ja",4,0)),C274,"Niet")&amp;(G274&amp;H274&amp;I274&amp;J274&amp;IF('Basisgegevens+Uitleg'!$C$6="Ja",L274&amp;M274&amp;N274&amp;O274,"")&amp;IF('Basisgegevens+Uitleg'!$C$7="Ja",Q274&amp;R274&amp;S274&amp;T274,"")&amp;IF('Basisgegevens+Uitleg'!$C$8="Ja",V274&amp;W274&amp;X274&amp;Y274,"")&amp;IF('Basisgegevens+Uitleg'!$C$9="Ja",AA274&amp;AB274&amp;AC274&amp;AD274,"")),1))=TRUE,"","A")))</f>
        <v>--</v>
      </c>
      <c r="E274" s="110" t="str">
        <f t="shared" si="14"/>
        <v>--</v>
      </c>
      <c r="F274" s="138" t="str">
        <f>IF(ROW(E274)-5&lt;='Basisgegevens+Uitleg'!$C$2,F273+1,"--")</f>
        <v>--</v>
      </c>
      <c r="G274" s="86"/>
      <c r="H274" s="82"/>
      <c r="I274" s="82"/>
      <c r="J274" s="87"/>
      <c r="K274" s="9"/>
      <c r="L274" s="86"/>
      <c r="M274" s="82"/>
      <c r="N274" s="82"/>
      <c r="O274" s="87"/>
      <c r="P274" s="9"/>
      <c r="Q274" s="86"/>
      <c r="R274" s="82"/>
      <c r="S274" s="82"/>
      <c r="T274" s="87"/>
      <c r="U274" s="9"/>
      <c r="V274" s="86"/>
      <c r="W274" s="82"/>
      <c r="X274" s="82"/>
      <c r="Y274" s="87"/>
      <c r="Z274" s="9"/>
      <c r="AA274" s="86"/>
      <c r="AB274" s="82"/>
      <c r="AC274" s="82"/>
      <c r="AD274" s="87"/>
      <c r="AE274" s="9"/>
      <c r="AF274" s="108"/>
      <c r="AG274" s="18" t="str">
        <f>IF(ISERROR(VLOOKUP($F274,'Speciale dagen&amp;Activiteiten'!$A$3:$A$100,1,FALSE))=TRUE,"",VLOOKUP($F274,'Speciale dagen&amp;Activiteiten'!$A$3:$B$100,2,FALSE))</f>
        <v/>
      </c>
      <c r="AH274" s="14" t="str">
        <f>IF(ISERROR(VLOOKUP(CONCATENATE(DAY($F274),"-",MONTH($F274)),Verjaardagen!$C$2:$C$101,1,FALSE))=TRUE,"",VLOOKUP(CONCATENATE(DAY($F274),"-",MONTH($F274)),Verjaardagen!$C$2:$E$101,3,FALSE))</f>
        <v/>
      </c>
      <c r="AI274" s="15" t="str">
        <f>IF(ISERROR(VLOOKUP(F274,'School(vakanties)&amp;Activiteiten'!A$4:A$102,1,FALSE)=TRUE),IF(ISERROR(VLOOKUP(F274,'School(vakanties)&amp;Activiteiten'!B$4:B$102,1,FALSE)=TRUE),IF(AJ274&gt;0,AI273,""),VLOOKUP(F274,'School(vakanties)&amp;Activiteiten'!B$4:C$102,2,FALSE)),VLOOKUP(F274,'School(vakanties)&amp;Activiteiten'!A$4:C$102,3,FALSE))</f>
        <v/>
      </c>
      <c r="AJ274" s="16">
        <f>IF(ISERROR(VLOOKUP(F274,'School(vakanties)&amp;Activiteiten'!A$4:A$102,1,FALSE)=TRUE),IF(AND(AJ273&gt;0,AJ273&lt;999),AJ273-1,0),VLOOKUP(F274,'School(vakanties)&amp;Activiteiten'!A$4:D$102,4,FALSE))</f>
        <v>0</v>
      </c>
    </row>
    <row r="275" spans="1:36" x14ac:dyDescent="0.25">
      <c r="A275" s="180" t="str">
        <f t="shared" si="12"/>
        <v>--</v>
      </c>
      <c r="B275" s="110" t="str">
        <f t="shared" si="13"/>
        <v>--</v>
      </c>
      <c r="C275" s="179" t="str">
        <f>IF(F275="--","--",IF(ISEVEN(B275)=TRUE,SUBSTITUTE(LEFT(VLOOKUP(E275,'Basisgegevens+Uitleg'!$B$19:$D$25,3,),1),0,"--"),SUBSTITUTE(LEFT(VLOOKUP(E275,'Basisgegevens+Uitleg'!$B$19:$C$25,2,),1),0,"--")))</f>
        <v>--</v>
      </c>
      <c r="D275" s="179" t="str">
        <f>IF(F275="--","--",TRIM(IF(ISERROR(SEARCH("V",IF(IF('Basisgegevens+Uitleg'!$C$5="Ja",LEN(G275&amp;H275&amp;I275&amp;J275),0)+IF('Basisgegevens+Uitleg'!$C$6="Ja",LEN(L275&amp;M275&amp;N275&amp;O275),0)+IF('Basisgegevens+Uitleg'!$C$7="Ja",LEN(Q275&amp;R275&amp;S275&amp;T275),0)+IF('Basisgegevens+Uitleg'!$C$8="Ja",LEN(V275&amp;W275&amp;X275&amp;Y275),0)+IF('Basisgegevens+Uitleg'!$C$9="Ja",LEN(AA275&amp;AB275&amp;AC275&amp;AD275),0)&lt;(4+IF('Basisgegevens+Uitleg'!$C$6="Ja",4,0)+IF('Basisgegevens+Uitleg'!$C$7="Ja",4,0)+IF('Basisgegevens+Uitleg'!$C$8="Ja",4,0)+IF('Basisgegevens+Uitleg'!$C$9="Ja",4,0)),C275,"Niet")&amp;(G275&amp;H275&amp;I275&amp;J275&amp;IF('Basisgegevens+Uitleg'!$C$6="Ja",L275&amp;M275&amp;N275&amp;O275,"")&amp;IF('Basisgegevens+Uitleg'!$C$7="Ja",Q275&amp;R275&amp;S275&amp;T275,"")&amp;IF('Basisgegevens+Uitleg'!$C$8="Ja",V275&amp;W275&amp;X275&amp;Y275,"")&amp;IF('Basisgegevens+Uitleg'!$C$9="Ja",AA275&amp;AB275&amp;AC275&amp;AD275,"")),1))=TRUE,"","V ")&amp;IF(ISERROR(SEARCH("M",IF(IF('Basisgegevens+Uitleg'!$C$5="Ja",LEN(G275&amp;H275&amp;I275&amp;J275),0)+IF('Basisgegevens+Uitleg'!$C$6="Ja",LEN(L275&amp;M275&amp;N275&amp;O275),0)+IF('Basisgegevens+Uitleg'!$C$7="Ja",LEN(Q275&amp;R275&amp;S275&amp;T275),0)+IF('Basisgegevens+Uitleg'!$C$8="Ja",LEN(V275&amp;W275&amp;X275&amp;Y275),0)+IF('Basisgegevens+Uitleg'!$C$9="Ja",LEN(AA275&amp;AB275&amp;AC275&amp;AD275),0)&lt;(4+IF('Basisgegevens+Uitleg'!$C$6="Ja",4,0)+IF('Basisgegevens+Uitleg'!$C$7="Ja",4,0)+IF('Basisgegevens+Uitleg'!$C$8="Ja",4,0)+IF('Basisgegevens+Uitleg'!$C$9="Ja",4,0)),C275,"Niet")&amp;(G275&amp;H275&amp;I275&amp;J275&amp;IF('Basisgegevens+Uitleg'!$C$6="Ja",L275&amp;M275&amp;N275&amp;O275,"")&amp;IF('Basisgegevens+Uitleg'!$C$7="Ja",Q275&amp;R275&amp;S275&amp;T275,"")&amp;IF('Basisgegevens+Uitleg'!$C$8="Ja",V275&amp;W275&amp;X275&amp;Y275,"")&amp;IF('Basisgegevens+Uitleg'!$C$9="Ja",AA275&amp;AB275&amp;AC275&amp;AD275,"")),1))=TRUE,"","M ")&amp;IF(ISERROR(SEARCH("A",IF(IF('Basisgegevens+Uitleg'!$C$5="Ja",LEN(G275&amp;H275&amp;I275&amp;J275),0)+IF('Basisgegevens+Uitleg'!$C$6="Ja",LEN(L275&amp;M275&amp;N275&amp;O275),0)+IF('Basisgegevens+Uitleg'!$C$7="Ja",LEN(Q275&amp;R275&amp;S275&amp;T275),0)+IF('Basisgegevens+Uitleg'!$C$8="Ja",LEN(V275&amp;W275&amp;X275&amp;Y275),0)+IF('Basisgegevens+Uitleg'!$C$9="Ja",LEN(AA275&amp;AB275&amp;AC275&amp;AD275),0)&lt;(4+IF('Basisgegevens+Uitleg'!$C$6="Ja",4,0)+IF('Basisgegevens+Uitleg'!$C$7="Ja",4,0)+IF('Basisgegevens+Uitleg'!$C$8="Ja",4,0)+IF('Basisgegevens+Uitleg'!$C$9="Ja",4,0)),C275,"Niet")&amp;(G275&amp;H275&amp;I275&amp;J275&amp;IF('Basisgegevens+Uitleg'!$C$6="Ja",L275&amp;M275&amp;N275&amp;O275,"")&amp;IF('Basisgegevens+Uitleg'!$C$7="Ja",Q275&amp;R275&amp;S275&amp;T275,"")&amp;IF('Basisgegevens+Uitleg'!$C$8="Ja",V275&amp;W275&amp;X275&amp;Y275,"")&amp;IF('Basisgegevens+Uitleg'!$C$9="Ja",AA275&amp;AB275&amp;AC275&amp;AD275,"")),1))=TRUE,"","A")))</f>
        <v>--</v>
      </c>
      <c r="E275" s="110" t="str">
        <f t="shared" si="14"/>
        <v>--</v>
      </c>
      <c r="F275" s="138" t="str">
        <f>IF(ROW(E275)-5&lt;='Basisgegevens+Uitleg'!$C$2,F274+1,"--")</f>
        <v>--</v>
      </c>
      <c r="G275" s="86"/>
      <c r="H275" s="82"/>
      <c r="I275" s="82"/>
      <c r="J275" s="87"/>
      <c r="K275" s="9"/>
      <c r="L275" s="86"/>
      <c r="M275" s="82"/>
      <c r="N275" s="82"/>
      <c r="O275" s="87"/>
      <c r="P275" s="9"/>
      <c r="Q275" s="86"/>
      <c r="R275" s="82"/>
      <c r="S275" s="82"/>
      <c r="T275" s="87"/>
      <c r="U275" s="9"/>
      <c r="V275" s="86"/>
      <c r="W275" s="82"/>
      <c r="X275" s="82"/>
      <c r="Y275" s="87"/>
      <c r="Z275" s="9"/>
      <c r="AA275" s="86"/>
      <c r="AB275" s="82"/>
      <c r="AC275" s="82"/>
      <c r="AD275" s="87"/>
      <c r="AE275" s="9"/>
      <c r="AF275" s="108"/>
      <c r="AG275" s="18" t="str">
        <f>IF(ISERROR(VLOOKUP($F275,'Speciale dagen&amp;Activiteiten'!$A$3:$A$100,1,FALSE))=TRUE,"",VLOOKUP($F275,'Speciale dagen&amp;Activiteiten'!$A$3:$B$100,2,FALSE))</f>
        <v/>
      </c>
      <c r="AH275" s="14" t="str">
        <f>IF(ISERROR(VLOOKUP(CONCATENATE(DAY($F275),"-",MONTH($F275)),Verjaardagen!$C$2:$C$101,1,FALSE))=TRUE,"",VLOOKUP(CONCATENATE(DAY($F275),"-",MONTH($F275)),Verjaardagen!$C$2:$E$101,3,FALSE))</f>
        <v/>
      </c>
      <c r="AI275" s="15" t="str">
        <f>IF(ISERROR(VLOOKUP(F275,'School(vakanties)&amp;Activiteiten'!A$4:A$102,1,FALSE)=TRUE),IF(ISERROR(VLOOKUP(F275,'School(vakanties)&amp;Activiteiten'!B$4:B$102,1,FALSE)=TRUE),IF(AJ275&gt;0,AI274,""),VLOOKUP(F275,'School(vakanties)&amp;Activiteiten'!B$4:C$102,2,FALSE)),VLOOKUP(F275,'School(vakanties)&amp;Activiteiten'!A$4:C$102,3,FALSE))</f>
        <v/>
      </c>
      <c r="AJ275" s="16">
        <f>IF(ISERROR(VLOOKUP(F275,'School(vakanties)&amp;Activiteiten'!A$4:A$102,1,FALSE)=TRUE),IF(AND(AJ274&gt;0,AJ274&lt;999),AJ274-1,0),VLOOKUP(F275,'School(vakanties)&amp;Activiteiten'!A$4:D$102,4,FALSE))</f>
        <v>0</v>
      </c>
    </row>
    <row r="276" spans="1:36" x14ac:dyDescent="0.25">
      <c r="A276" s="180" t="str">
        <f t="shared" si="12"/>
        <v>--</v>
      </c>
      <c r="B276" s="110" t="str">
        <f t="shared" si="13"/>
        <v>--</v>
      </c>
      <c r="C276" s="179" t="str">
        <f>IF(F276="--","--",IF(ISEVEN(B276)=TRUE,SUBSTITUTE(LEFT(VLOOKUP(E276,'Basisgegevens+Uitleg'!$B$19:$D$25,3,),1),0,"--"),SUBSTITUTE(LEFT(VLOOKUP(E276,'Basisgegevens+Uitleg'!$B$19:$C$25,2,),1),0,"--")))</f>
        <v>--</v>
      </c>
      <c r="D276" s="179" t="str">
        <f>IF(F276="--","--",TRIM(IF(ISERROR(SEARCH("V",IF(IF('Basisgegevens+Uitleg'!$C$5="Ja",LEN(G276&amp;H276&amp;I276&amp;J276),0)+IF('Basisgegevens+Uitleg'!$C$6="Ja",LEN(L276&amp;M276&amp;N276&amp;O276),0)+IF('Basisgegevens+Uitleg'!$C$7="Ja",LEN(Q276&amp;R276&amp;S276&amp;T276),0)+IF('Basisgegevens+Uitleg'!$C$8="Ja",LEN(V276&amp;W276&amp;X276&amp;Y276),0)+IF('Basisgegevens+Uitleg'!$C$9="Ja",LEN(AA276&amp;AB276&amp;AC276&amp;AD276),0)&lt;(4+IF('Basisgegevens+Uitleg'!$C$6="Ja",4,0)+IF('Basisgegevens+Uitleg'!$C$7="Ja",4,0)+IF('Basisgegevens+Uitleg'!$C$8="Ja",4,0)+IF('Basisgegevens+Uitleg'!$C$9="Ja",4,0)),C276,"Niet")&amp;(G276&amp;H276&amp;I276&amp;J276&amp;IF('Basisgegevens+Uitleg'!$C$6="Ja",L276&amp;M276&amp;N276&amp;O276,"")&amp;IF('Basisgegevens+Uitleg'!$C$7="Ja",Q276&amp;R276&amp;S276&amp;T276,"")&amp;IF('Basisgegevens+Uitleg'!$C$8="Ja",V276&amp;W276&amp;X276&amp;Y276,"")&amp;IF('Basisgegevens+Uitleg'!$C$9="Ja",AA276&amp;AB276&amp;AC276&amp;AD276,"")),1))=TRUE,"","V ")&amp;IF(ISERROR(SEARCH("M",IF(IF('Basisgegevens+Uitleg'!$C$5="Ja",LEN(G276&amp;H276&amp;I276&amp;J276),0)+IF('Basisgegevens+Uitleg'!$C$6="Ja",LEN(L276&amp;M276&amp;N276&amp;O276),0)+IF('Basisgegevens+Uitleg'!$C$7="Ja",LEN(Q276&amp;R276&amp;S276&amp;T276),0)+IF('Basisgegevens+Uitleg'!$C$8="Ja",LEN(V276&amp;W276&amp;X276&amp;Y276),0)+IF('Basisgegevens+Uitleg'!$C$9="Ja",LEN(AA276&amp;AB276&amp;AC276&amp;AD276),0)&lt;(4+IF('Basisgegevens+Uitleg'!$C$6="Ja",4,0)+IF('Basisgegevens+Uitleg'!$C$7="Ja",4,0)+IF('Basisgegevens+Uitleg'!$C$8="Ja",4,0)+IF('Basisgegevens+Uitleg'!$C$9="Ja",4,0)),C276,"Niet")&amp;(G276&amp;H276&amp;I276&amp;J276&amp;IF('Basisgegevens+Uitleg'!$C$6="Ja",L276&amp;M276&amp;N276&amp;O276,"")&amp;IF('Basisgegevens+Uitleg'!$C$7="Ja",Q276&amp;R276&amp;S276&amp;T276,"")&amp;IF('Basisgegevens+Uitleg'!$C$8="Ja",V276&amp;W276&amp;X276&amp;Y276,"")&amp;IF('Basisgegevens+Uitleg'!$C$9="Ja",AA276&amp;AB276&amp;AC276&amp;AD276,"")),1))=TRUE,"","M ")&amp;IF(ISERROR(SEARCH("A",IF(IF('Basisgegevens+Uitleg'!$C$5="Ja",LEN(G276&amp;H276&amp;I276&amp;J276),0)+IF('Basisgegevens+Uitleg'!$C$6="Ja",LEN(L276&amp;M276&amp;N276&amp;O276),0)+IF('Basisgegevens+Uitleg'!$C$7="Ja",LEN(Q276&amp;R276&amp;S276&amp;T276),0)+IF('Basisgegevens+Uitleg'!$C$8="Ja",LEN(V276&amp;W276&amp;X276&amp;Y276),0)+IF('Basisgegevens+Uitleg'!$C$9="Ja",LEN(AA276&amp;AB276&amp;AC276&amp;AD276),0)&lt;(4+IF('Basisgegevens+Uitleg'!$C$6="Ja",4,0)+IF('Basisgegevens+Uitleg'!$C$7="Ja",4,0)+IF('Basisgegevens+Uitleg'!$C$8="Ja",4,0)+IF('Basisgegevens+Uitleg'!$C$9="Ja",4,0)),C276,"Niet")&amp;(G276&amp;H276&amp;I276&amp;J276&amp;IF('Basisgegevens+Uitleg'!$C$6="Ja",L276&amp;M276&amp;N276&amp;O276,"")&amp;IF('Basisgegevens+Uitleg'!$C$7="Ja",Q276&amp;R276&amp;S276&amp;T276,"")&amp;IF('Basisgegevens+Uitleg'!$C$8="Ja",V276&amp;W276&amp;X276&amp;Y276,"")&amp;IF('Basisgegevens+Uitleg'!$C$9="Ja",AA276&amp;AB276&amp;AC276&amp;AD276,"")),1))=TRUE,"","A")))</f>
        <v>--</v>
      </c>
      <c r="E276" s="110" t="str">
        <f t="shared" si="14"/>
        <v>--</v>
      </c>
      <c r="F276" s="138" t="str">
        <f>IF(ROW(E276)-5&lt;='Basisgegevens+Uitleg'!$C$2,F275+1,"--")</f>
        <v>--</v>
      </c>
      <c r="G276" s="86"/>
      <c r="H276" s="82"/>
      <c r="I276" s="82"/>
      <c r="J276" s="87"/>
      <c r="K276" s="9"/>
      <c r="L276" s="86"/>
      <c r="M276" s="82"/>
      <c r="N276" s="82"/>
      <c r="O276" s="87"/>
      <c r="P276" s="9"/>
      <c r="Q276" s="86"/>
      <c r="R276" s="82"/>
      <c r="S276" s="82"/>
      <c r="T276" s="87"/>
      <c r="U276" s="9"/>
      <c r="V276" s="86"/>
      <c r="W276" s="82"/>
      <c r="X276" s="82"/>
      <c r="Y276" s="87"/>
      <c r="Z276" s="9"/>
      <c r="AA276" s="86"/>
      <c r="AB276" s="82"/>
      <c r="AC276" s="82"/>
      <c r="AD276" s="87"/>
      <c r="AE276" s="9"/>
      <c r="AF276" s="108"/>
      <c r="AG276" s="18" t="str">
        <f>IF(ISERROR(VLOOKUP($F276,'Speciale dagen&amp;Activiteiten'!$A$3:$A$100,1,FALSE))=TRUE,"",VLOOKUP($F276,'Speciale dagen&amp;Activiteiten'!$A$3:$B$100,2,FALSE))</f>
        <v/>
      </c>
      <c r="AH276" s="14" t="str">
        <f>IF(ISERROR(VLOOKUP(CONCATENATE(DAY($F276),"-",MONTH($F276)),Verjaardagen!$C$2:$C$101,1,FALSE))=TRUE,"",VLOOKUP(CONCATENATE(DAY($F276),"-",MONTH($F276)),Verjaardagen!$C$2:$E$101,3,FALSE))</f>
        <v/>
      </c>
      <c r="AI276" s="15" t="str">
        <f>IF(ISERROR(VLOOKUP(F276,'School(vakanties)&amp;Activiteiten'!A$4:A$102,1,FALSE)=TRUE),IF(ISERROR(VLOOKUP(F276,'School(vakanties)&amp;Activiteiten'!B$4:B$102,1,FALSE)=TRUE),IF(AJ276&gt;0,AI275,""),VLOOKUP(F276,'School(vakanties)&amp;Activiteiten'!B$4:C$102,2,FALSE)),VLOOKUP(F276,'School(vakanties)&amp;Activiteiten'!A$4:C$102,3,FALSE))</f>
        <v/>
      </c>
      <c r="AJ276" s="16">
        <f>IF(ISERROR(VLOOKUP(F276,'School(vakanties)&amp;Activiteiten'!A$4:A$102,1,FALSE)=TRUE),IF(AND(AJ275&gt;0,AJ275&lt;999),AJ275-1,0),VLOOKUP(F276,'School(vakanties)&amp;Activiteiten'!A$4:D$102,4,FALSE))</f>
        <v>0</v>
      </c>
    </row>
    <row r="277" spans="1:36" x14ac:dyDescent="0.25">
      <c r="A277" s="180" t="str">
        <f t="shared" si="12"/>
        <v>--</v>
      </c>
      <c r="B277" s="110" t="str">
        <f t="shared" si="13"/>
        <v>--</v>
      </c>
      <c r="C277" s="179" t="str">
        <f>IF(F277="--","--",IF(ISEVEN(B277)=TRUE,SUBSTITUTE(LEFT(VLOOKUP(E277,'Basisgegevens+Uitleg'!$B$19:$D$25,3,),1),0,"--"),SUBSTITUTE(LEFT(VLOOKUP(E277,'Basisgegevens+Uitleg'!$B$19:$C$25,2,),1),0,"--")))</f>
        <v>--</v>
      </c>
      <c r="D277" s="179" t="str">
        <f>IF(F277="--","--",TRIM(IF(ISERROR(SEARCH("V",IF(IF('Basisgegevens+Uitleg'!$C$5="Ja",LEN(G277&amp;H277&amp;I277&amp;J277),0)+IF('Basisgegevens+Uitleg'!$C$6="Ja",LEN(L277&amp;M277&amp;N277&amp;O277),0)+IF('Basisgegevens+Uitleg'!$C$7="Ja",LEN(Q277&amp;R277&amp;S277&amp;T277),0)+IF('Basisgegevens+Uitleg'!$C$8="Ja",LEN(V277&amp;W277&amp;X277&amp;Y277),0)+IF('Basisgegevens+Uitleg'!$C$9="Ja",LEN(AA277&amp;AB277&amp;AC277&amp;AD277),0)&lt;(4+IF('Basisgegevens+Uitleg'!$C$6="Ja",4,0)+IF('Basisgegevens+Uitleg'!$C$7="Ja",4,0)+IF('Basisgegevens+Uitleg'!$C$8="Ja",4,0)+IF('Basisgegevens+Uitleg'!$C$9="Ja",4,0)),C277,"Niet")&amp;(G277&amp;H277&amp;I277&amp;J277&amp;IF('Basisgegevens+Uitleg'!$C$6="Ja",L277&amp;M277&amp;N277&amp;O277,"")&amp;IF('Basisgegevens+Uitleg'!$C$7="Ja",Q277&amp;R277&amp;S277&amp;T277,"")&amp;IF('Basisgegevens+Uitleg'!$C$8="Ja",V277&amp;W277&amp;X277&amp;Y277,"")&amp;IF('Basisgegevens+Uitleg'!$C$9="Ja",AA277&amp;AB277&amp;AC277&amp;AD277,"")),1))=TRUE,"","V ")&amp;IF(ISERROR(SEARCH("M",IF(IF('Basisgegevens+Uitleg'!$C$5="Ja",LEN(G277&amp;H277&amp;I277&amp;J277),0)+IF('Basisgegevens+Uitleg'!$C$6="Ja",LEN(L277&amp;M277&amp;N277&amp;O277),0)+IF('Basisgegevens+Uitleg'!$C$7="Ja",LEN(Q277&amp;R277&amp;S277&amp;T277),0)+IF('Basisgegevens+Uitleg'!$C$8="Ja",LEN(V277&amp;W277&amp;X277&amp;Y277),0)+IF('Basisgegevens+Uitleg'!$C$9="Ja",LEN(AA277&amp;AB277&amp;AC277&amp;AD277),0)&lt;(4+IF('Basisgegevens+Uitleg'!$C$6="Ja",4,0)+IF('Basisgegevens+Uitleg'!$C$7="Ja",4,0)+IF('Basisgegevens+Uitleg'!$C$8="Ja",4,0)+IF('Basisgegevens+Uitleg'!$C$9="Ja",4,0)),C277,"Niet")&amp;(G277&amp;H277&amp;I277&amp;J277&amp;IF('Basisgegevens+Uitleg'!$C$6="Ja",L277&amp;M277&amp;N277&amp;O277,"")&amp;IF('Basisgegevens+Uitleg'!$C$7="Ja",Q277&amp;R277&amp;S277&amp;T277,"")&amp;IF('Basisgegevens+Uitleg'!$C$8="Ja",V277&amp;W277&amp;X277&amp;Y277,"")&amp;IF('Basisgegevens+Uitleg'!$C$9="Ja",AA277&amp;AB277&amp;AC277&amp;AD277,"")),1))=TRUE,"","M ")&amp;IF(ISERROR(SEARCH("A",IF(IF('Basisgegevens+Uitleg'!$C$5="Ja",LEN(G277&amp;H277&amp;I277&amp;J277),0)+IF('Basisgegevens+Uitleg'!$C$6="Ja",LEN(L277&amp;M277&amp;N277&amp;O277),0)+IF('Basisgegevens+Uitleg'!$C$7="Ja",LEN(Q277&amp;R277&amp;S277&amp;T277),0)+IF('Basisgegevens+Uitleg'!$C$8="Ja",LEN(V277&amp;W277&amp;X277&amp;Y277),0)+IF('Basisgegevens+Uitleg'!$C$9="Ja",LEN(AA277&amp;AB277&amp;AC277&amp;AD277),0)&lt;(4+IF('Basisgegevens+Uitleg'!$C$6="Ja",4,0)+IF('Basisgegevens+Uitleg'!$C$7="Ja",4,0)+IF('Basisgegevens+Uitleg'!$C$8="Ja",4,0)+IF('Basisgegevens+Uitleg'!$C$9="Ja",4,0)),C277,"Niet")&amp;(G277&amp;H277&amp;I277&amp;J277&amp;IF('Basisgegevens+Uitleg'!$C$6="Ja",L277&amp;M277&amp;N277&amp;O277,"")&amp;IF('Basisgegevens+Uitleg'!$C$7="Ja",Q277&amp;R277&amp;S277&amp;T277,"")&amp;IF('Basisgegevens+Uitleg'!$C$8="Ja",V277&amp;W277&amp;X277&amp;Y277,"")&amp;IF('Basisgegevens+Uitleg'!$C$9="Ja",AA277&amp;AB277&amp;AC277&amp;AD277,"")),1))=TRUE,"","A")))</f>
        <v>--</v>
      </c>
      <c r="E277" s="110" t="str">
        <f t="shared" si="14"/>
        <v>--</v>
      </c>
      <c r="F277" s="138" t="str">
        <f>IF(ROW(E277)-5&lt;='Basisgegevens+Uitleg'!$C$2,F276+1,"--")</f>
        <v>--</v>
      </c>
      <c r="G277" s="86"/>
      <c r="H277" s="82"/>
      <c r="I277" s="82"/>
      <c r="J277" s="87"/>
      <c r="K277" s="9"/>
      <c r="L277" s="86"/>
      <c r="M277" s="82"/>
      <c r="N277" s="82"/>
      <c r="O277" s="87"/>
      <c r="P277" s="9"/>
      <c r="Q277" s="86"/>
      <c r="R277" s="82"/>
      <c r="S277" s="82"/>
      <c r="T277" s="87"/>
      <c r="U277" s="9"/>
      <c r="V277" s="86"/>
      <c r="W277" s="82"/>
      <c r="X277" s="82"/>
      <c r="Y277" s="87"/>
      <c r="Z277" s="9"/>
      <c r="AA277" s="86"/>
      <c r="AB277" s="82"/>
      <c r="AC277" s="82"/>
      <c r="AD277" s="87"/>
      <c r="AE277" s="9"/>
      <c r="AF277" s="108"/>
      <c r="AG277" s="18" t="str">
        <f>IF(ISERROR(VLOOKUP($F277,'Speciale dagen&amp;Activiteiten'!$A$3:$A$100,1,FALSE))=TRUE,"",VLOOKUP($F277,'Speciale dagen&amp;Activiteiten'!$A$3:$B$100,2,FALSE))</f>
        <v/>
      </c>
      <c r="AH277" s="14" t="str">
        <f>IF(ISERROR(VLOOKUP(CONCATENATE(DAY($F277),"-",MONTH($F277)),Verjaardagen!$C$2:$C$101,1,FALSE))=TRUE,"",VLOOKUP(CONCATENATE(DAY($F277),"-",MONTH($F277)),Verjaardagen!$C$2:$E$101,3,FALSE))</f>
        <v/>
      </c>
      <c r="AI277" s="15" t="str">
        <f>IF(ISERROR(VLOOKUP(F277,'School(vakanties)&amp;Activiteiten'!A$4:A$102,1,FALSE)=TRUE),IF(ISERROR(VLOOKUP(F277,'School(vakanties)&amp;Activiteiten'!B$4:B$102,1,FALSE)=TRUE),IF(AJ277&gt;0,AI276,""),VLOOKUP(F277,'School(vakanties)&amp;Activiteiten'!B$4:C$102,2,FALSE)),VLOOKUP(F277,'School(vakanties)&amp;Activiteiten'!A$4:C$102,3,FALSE))</f>
        <v/>
      </c>
      <c r="AJ277" s="16">
        <f>IF(ISERROR(VLOOKUP(F277,'School(vakanties)&amp;Activiteiten'!A$4:A$102,1,FALSE)=TRUE),IF(AND(AJ276&gt;0,AJ276&lt;999),AJ276-1,0),VLOOKUP(F277,'School(vakanties)&amp;Activiteiten'!A$4:D$102,4,FALSE))</f>
        <v>0</v>
      </c>
    </row>
    <row r="278" spans="1:36" x14ac:dyDescent="0.25">
      <c r="A278" s="180" t="str">
        <f t="shared" si="12"/>
        <v>--</v>
      </c>
      <c r="B278" s="110" t="str">
        <f t="shared" si="13"/>
        <v>--</v>
      </c>
      <c r="C278" s="179" t="str">
        <f>IF(F278="--","--",IF(ISEVEN(B278)=TRUE,SUBSTITUTE(LEFT(VLOOKUP(E278,'Basisgegevens+Uitleg'!$B$19:$D$25,3,),1),0,"--"),SUBSTITUTE(LEFT(VLOOKUP(E278,'Basisgegevens+Uitleg'!$B$19:$C$25,2,),1),0,"--")))</f>
        <v>--</v>
      </c>
      <c r="D278" s="179" t="str">
        <f>IF(F278="--","--",TRIM(IF(ISERROR(SEARCH("V",IF(IF('Basisgegevens+Uitleg'!$C$5="Ja",LEN(G278&amp;H278&amp;I278&amp;J278),0)+IF('Basisgegevens+Uitleg'!$C$6="Ja",LEN(L278&amp;M278&amp;N278&amp;O278),0)+IF('Basisgegevens+Uitleg'!$C$7="Ja",LEN(Q278&amp;R278&amp;S278&amp;T278),0)+IF('Basisgegevens+Uitleg'!$C$8="Ja",LEN(V278&amp;W278&amp;X278&amp;Y278),0)+IF('Basisgegevens+Uitleg'!$C$9="Ja",LEN(AA278&amp;AB278&amp;AC278&amp;AD278),0)&lt;(4+IF('Basisgegevens+Uitleg'!$C$6="Ja",4,0)+IF('Basisgegevens+Uitleg'!$C$7="Ja",4,0)+IF('Basisgegevens+Uitleg'!$C$8="Ja",4,0)+IF('Basisgegevens+Uitleg'!$C$9="Ja",4,0)),C278,"Niet")&amp;(G278&amp;H278&amp;I278&amp;J278&amp;IF('Basisgegevens+Uitleg'!$C$6="Ja",L278&amp;M278&amp;N278&amp;O278,"")&amp;IF('Basisgegevens+Uitleg'!$C$7="Ja",Q278&amp;R278&amp;S278&amp;T278,"")&amp;IF('Basisgegevens+Uitleg'!$C$8="Ja",V278&amp;W278&amp;X278&amp;Y278,"")&amp;IF('Basisgegevens+Uitleg'!$C$9="Ja",AA278&amp;AB278&amp;AC278&amp;AD278,"")),1))=TRUE,"","V ")&amp;IF(ISERROR(SEARCH("M",IF(IF('Basisgegevens+Uitleg'!$C$5="Ja",LEN(G278&amp;H278&amp;I278&amp;J278),0)+IF('Basisgegevens+Uitleg'!$C$6="Ja",LEN(L278&amp;M278&amp;N278&amp;O278),0)+IF('Basisgegevens+Uitleg'!$C$7="Ja",LEN(Q278&amp;R278&amp;S278&amp;T278),0)+IF('Basisgegevens+Uitleg'!$C$8="Ja",LEN(V278&amp;W278&amp;X278&amp;Y278),0)+IF('Basisgegevens+Uitleg'!$C$9="Ja",LEN(AA278&amp;AB278&amp;AC278&amp;AD278),0)&lt;(4+IF('Basisgegevens+Uitleg'!$C$6="Ja",4,0)+IF('Basisgegevens+Uitleg'!$C$7="Ja",4,0)+IF('Basisgegevens+Uitleg'!$C$8="Ja",4,0)+IF('Basisgegevens+Uitleg'!$C$9="Ja",4,0)),C278,"Niet")&amp;(G278&amp;H278&amp;I278&amp;J278&amp;IF('Basisgegevens+Uitleg'!$C$6="Ja",L278&amp;M278&amp;N278&amp;O278,"")&amp;IF('Basisgegevens+Uitleg'!$C$7="Ja",Q278&amp;R278&amp;S278&amp;T278,"")&amp;IF('Basisgegevens+Uitleg'!$C$8="Ja",V278&amp;W278&amp;X278&amp;Y278,"")&amp;IF('Basisgegevens+Uitleg'!$C$9="Ja",AA278&amp;AB278&amp;AC278&amp;AD278,"")),1))=TRUE,"","M ")&amp;IF(ISERROR(SEARCH("A",IF(IF('Basisgegevens+Uitleg'!$C$5="Ja",LEN(G278&amp;H278&amp;I278&amp;J278),0)+IF('Basisgegevens+Uitleg'!$C$6="Ja",LEN(L278&amp;M278&amp;N278&amp;O278),0)+IF('Basisgegevens+Uitleg'!$C$7="Ja",LEN(Q278&amp;R278&amp;S278&amp;T278),0)+IF('Basisgegevens+Uitleg'!$C$8="Ja",LEN(V278&amp;W278&amp;X278&amp;Y278),0)+IF('Basisgegevens+Uitleg'!$C$9="Ja",LEN(AA278&amp;AB278&amp;AC278&amp;AD278),0)&lt;(4+IF('Basisgegevens+Uitleg'!$C$6="Ja",4,0)+IF('Basisgegevens+Uitleg'!$C$7="Ja",4,0)+IF('Basisgegevens+Uitleg'!$C$8="Ja",4,0)+IF('Basisgegevens+Uitleg'!$C$9="Ja",4,0)),C278,"Niet")&amp;(G278&amp;H278&amp;I278&amp;J278&amp;IF('Basisgegevens+Uitleg'!$C$6="Ja",L278&amp;M278&amp;N278&amp;O278,"")&amp;IF('Basisgegevens+Uitleg'!$C$7="Ja",Q278&amp;R278&amp;S278&amp;T278,"")&amp;IF('Basisgegevens+Uitleg'!$C$8="Ja",V278&amp;W278&amp;X278&amp;Y278,"")&amp;IF('Basisgegevens+Uitleg'!$C$9="Ja",AA278&amp;AB278&amp;AC278&amp;AD278,"")),1))=TRUE,"","A")))</f>
        <v>--</v>
      </c>
      <c r="E278" s="110" t="str">
        <f t="shared" si="14"/>
        <v>--</v>
      </c>
      <c r="F278" s="138" t="str">
        <f>IF(ROW(E278)-5&lt;='Basisgegevens+Uitleg'!$C$2,F277+1,"--")</f>
        <v>--</v>
      </c>
      <c r="G278" s="86"/>
      <c r="H278" s="82"/>
      <c r="I278" s="82"/>
      <c r="J278" s="87"/>
      <c r="K278" s="9"/>
      <c r="L278" s="86"/>
      <c r="M278" s="82"/>
      <c r="N278" s="82"/>
      <c r="O278" s="87"/>
      <c r="P278" s="9"/>
      <c r="Q278" s="86"/>
      <c r="R278" s="82"/>
      <c r="S278" s="82"/>
      <c r="T278" s="87"/>
      <c r="U278" s="9"/>
      <c r="V278" s="86"/>
      <c r="W278" s="82"/>
      <c r="X278" s="82"/>
      <c r="Y278" s="87"/>
      <c r="Z278" s="9"/>
      <c r="AA278" s="86"/>
      <c r="AB278" s="82"/>
      <c r="AC278" s="82"/>
      <c r="AD278" s="87"/>
      <c r="AE278" s="9"/>
      <c r="AF278" s="108"/>
      <c r="AG278" s="18" t="str">
        <f>IF(ISERROR(VLOOKUP($F278,'Speciale dagen&amp;Activiteiten'!$A$3:$A$100,1,FALSE))=TRUE,"",VLOOKUP($F278,'Speciale dagen&amp;Activiteiten'!$A$3:$B$100,2,FALSE))</f>
        <v/>
      </c>
      <c r="AH278" s="14" t="str">
        <f>IF(ISERROR(VLOOKUP(CONCATENATE(DAY($F278),"-",MONTH($F278)),Verjaardagen!$C$2:$C$101,1,FALSE))=TRUE,"",VLOOKUP(CONCATENATE(DAY($F278),"-",MONTH($F278)),Verjaardagen!$C$2:$E$101,3,FALSE))</f>
        <v/>
      </c>
      <c r="AI278" s="15" t="str">
        <f>IF(ISERROR(VLOOKUP(F278,'School(vakanties)&amp;Activiteiten'!A$4:A$102,1,FALSE)=TRUE),IF(ISERROR(VLOOKUP(F278,'School(vakanties)&amp;Activiteiten'!B$4:B$102,1,FALSE)=TRUE),IF(AJ278&gt;0,AI277,""),VLOOKUP(F278,'School(vakanties)&amp;Activiteiten'!B$4:C$102,2,FALSE)),VLOOKUP(F278,'School(vakanties)&amp;Activiteiten'!A$4:C$102,3,FALSE))</f>
        <v/>
      </c>
      <c r="AJ278" s="16">
        <f>IF(ISERROR(VLOOKUP(F278,'School(vakanties)&amp;Activiteiten'!A$4:A$102,1,FALSE)=TRUE),IF(AND(AJ277&gt;0,AJ277&lt;999),AJ277-1,0),VLOOKUP(F278,'School(vakanties)&amp;Activiteiten'!A$4:D$102,4,FALSE))</f>
        <v>0</v>
      </c>
    </row>
    <row r="279" spans="1:36" x14ac:dyDescent="0.25">
      <c r="A279" s="180" t="str">
        <f t="shared" si="12"/>
        <v>--</v>
      </c>
      <c r="B279" s="110" t="str">
        <f t="shared" si="13"/>
        <v>--</v>
      </c>
      <c r="C279" s="179" t="str">
        <f>IF(F279="--","--",IF(ISEVEN(B279)=TRUE,SUBSTITUTE(LEFT(VLOOKUP(E279,'Basisgegevens+Uitleg'!$B$19:$D$25,3,),1),0,"--"),SUBSTITUTE(LEFT(VLOOKUP(E279,'Basisgegevens+Uitleg'!$B$19:$C$25,2,),1),0,"--")))</f>
        <v>--</v>
      </c>
      <c r="D279" s="179" t="str">
        <f>IF(F279="--","--",TRIM(IF(ISERROR(SEARCH("V",IF(IF('Basisgegevens+Uitleg'!$C$5="Ja",LEN(G279&amp;H279&amp;I279&amp;J279),0)+IF('Basisgegevens+Uitleg'!$C$6="Ja",LEN(L279&amp;M279&amp;N279&amp;O279),0)+IF('Basisgegevens+Uitleg'!$C$7="Ja",LEN(Q279&amp;R279&amp;S279&amp;T279),0)+IF('Basisgegevens+Uitleg'!$C$8="Ja",LEN(V279&amp;W279&amp;X279&amp;Y279),0)+IF('Basisgegevens+Uitleg'!$C$9="Ja",LEN(AA279&amp;AB279&amp;AC279&amp;AD279),0)&lt;(4+IF('Basisgegevens+Uitleg'!$C$6="Ja",4,0)+IF('Basisgegevens+Uitleg'!$C$7="Ja",4,0)+IF('Basisgegevens+Uitleg'!$C$8="Ja",4,0)+IF('Basisgegevens+Uitleg'!$C$9="Ja",4,0)),C279,"Niet")&amp;(G279&amp;H279&amp;I279&amp;J279&amp;IF('Basisgegevens+Uitleg'!$C$6="Ja",L279&amp;M279&amp;N279&amp;O279,"")&amp;IF('Basisgegevens+Uitleg'!$C$7="Ja",Q279&amp;R279&amp;S279&amp;T279,"")&amp;IF('Basisgegevens+Uitleg'!$C$8="Ja",V279&amp;W279&amp;X279&amp;Y279,"")&amp;IF('Basisgegevens+Uitleg'!$C$9="Ja",AA279&amp;AB279&amp;AC279&amp;AD279,"")),1))=TRUE,"","V ")&amp;IF(ISERROR(SEARCH("M",IF(IF('Basisgegevens+Uitleg'!$C$5="Ja",LEN(G279&amp;H279&amp;I279&amp;J279),0)+IF('Basisgegevens+Uitleg'!$C$6="Ja",LEN(L279&amp;M279&amp;N279&amp;O279),0)+IF('Basisgegevens+Uitleg'!$C$7="Ja",LEN(Q279&amp;R279&amp;S279&amp;T279),0)+IF('Basisgegevens+Uitleg'!$C$8="Ja",LEN(V279&amp;W279&amp;X279&amp;Y279),0)+IF('Basisgegevens+Uitleg'!$C$9="Ja",LEN(AA279&amp;AB279&amp;AC279&amp;AD279),0)&lt;(4+IF('Basisgegevens+Uitleg'!$C$6="Ja",4,0)+IF('Basisgegevens+Uitleg'!$C$7="Ja",4,0)+IF('Basisgegevens+Uitleg'!$C$8="Ja",4,0)+IF('Basisgegevens+Uitleg'!$C$9="Ja",4,0)),C279,"Niet")&amp;(G279&amp;H279&amp;I279&amp;J279&amp;IF('Basisgegevens+Uitleg'!$C$6="Ja",L279&amp;M279&amp;N279&amp;O279,"")&amp;IF('Basisgegevens+Uitleg'!$C$7="Ja",Q279&amp;R279&amp;S279&amp;T279,"")&amp;IF('Basisgegevens+Uitleg'!$C$8="Ja",V279&amp;W279&amp;X279&amp;Y279,"")&amp;IF('Basisgegevens+Uitleg'!$C$9="Ja",AA279&amp;AB279&amp;AC279&amp;AD279,"")),1))=TRUE,"","M ")&amp;IF(ISERROR(SEARCH("A",IF(IF('Basisgegevens+Uitleg'!$C$5="Ja",LEN(G279&amp;H279&amp;I279&amp;J279),0)+IF('Basisgegevens+Uitleg'!$C$6="Ja",LEN(L279&amp;M279&amp;N279&amp;O279),0)+IF('Basisgegevens+Uitleg'!$C$7="Ja",LEN(Q279&amp;R279&amp;S279&amp;T279),0)+IF('Basisgegevens+Uitleg'!$C$8="Ja",LEN(V279&amp;W279&amp;X279&amp;Y279),0)+IF('Basisgegevens+Uitleg'!$C$9="Ja",LEN(AA279&amp;AB279&amp;AC279&amp;AD279),0)&lt;(4+IF('Basisgegevens+Uitleg'!$C$6="Ja",4,0)+IF('Basisgegevens+Uitleg'!$C$7="Ja",4,0)+IF('Basisgegevens+Uitleg'!$C$8="Ja",4,0)+IF('Basisgegevens+Uitleg'!$C$9="Ja",4,0)),C279,"Niet")&amp;(G279&amp;H279&amp;I279&amp;J279&amp;IF('Basisgegevens+Uitleg'!$C$6="Ja",L279&amp;M279&amp;N279&amp;O279,"")&amp;IF('Basisgegevens+Uitleg'!$C$7="Ja",Q279&amp;R279&amp;S279&amp;T279,"")&amp;IF('Basisgegevens+Uitleg'!$C$8="Ja",V279&amp;W279&amp;X279&amp;Y279,"")&amp;IF('Basisgegevens+Uitleg'!$C$9="Ja",AA279&amp;AB279&amp;AC279&amp;AD279,"")),1))=TRUE,"","A")))</f>
        <v>--</v>
      </c>
      <c r="E279" s="110" t="str">
        <f t="shared" si="14"/>
        <v>--</v>
      </c>
      <c r="F279" s="138" t="str">
        <f>IF(ROW(E279)-5&lt;='Basisgegevens+Uitleg'!$C$2,F278+1,"--")</f>
        <v>--</v>
      </c>
      <c r="G279" s="86"/>
      <c r="H279" s="82"/>
      <c r="I279" s="82"/>
      <c r="J279" s="87"/>
      <c r="K279" s="9"/>
      <c r="L279" s="86"/>
      <c r="M279" s="82"/>
      <c r="N279" s="82"/>
      <c r="O279" s="87"/>
      <c r="P279" s="9"/>
      <c r="Q279" s="86"/>
      <c r="R279" s="82"/>
      <c r="S279" s="82"/>
      <c r="T279" s="87"/>
      <c r="U279" s="9"/>
      <c r="V279" s="86"/>
      <c r="W279" s="82"/>
      <c r="X279" s="82"/>
      <c r="Y279" s="87"/>
      <c r="Z279" s="9"/>
      <c r="AA279" s="86"/>
      <c r="AB279" s="82"/>
      <c r="AC279" s="82"/>
      <c r="AD279" s="87"/>
      <c r="AE279" s="9"/>
      <c r="AF279" s="108"/>
      <c r="AG279" s="18" t="str">
        <f>IF(ISERROR(VLOOKUP($F279,'Speciale dagen&amp;Activiteiten'!$A$3:$A$100,1,FALSE))=TRUE,"",VLOOKUP($F279,'Speciale dagen&amp;Activiteiten'!$A$3:$B$100,2,FALSE))</f>
        <v/>
      </c>
      <c r="AH279" s="14" t="str">
        <f>IF(ISERROR(VLOOKUP(CONCATENATE(DAY($F279),"-",MONTH($F279)),Verjaardagen!$C$2:$C$101,1,FALSE))=TRUE,"",VLOOKUP(CONCATENATE(DAY($F279),"-",MONTH($F279)),Verjaardagen!$C$2:$E$101,3,FALSE))</f>
        <v/>
      </c>
      <c r="AI279" s="15" t="str">
        <f>IF(ISERROR(VLOOKUP(F279,'School(vakanties)&amp;Activiteiten'!A$4:A$102,1,FALSE)=TRUE),IF(ISERROR(VLOOKUP(F279,'School(vakanties)&amp;Activiteiten'!B$4:B$102,1,FALSE)=TRUE),IF(AJ279&gt;0,AI278,""),VLOOKUP(F279,'School(vakanties)&amp;Activiteiten'!B$4:C$102,2,FALSE)),VLOOKUP(F279,'School(vakanties)&amp;Activiteiten'!A$4:C$102,3,FALSE))</f>
        <v/>
      </c>
      <c r="AJ279" s="16">
        <f>IF(ISERROR(VLOOKUP(F279,'School(vakanties)&amp;Activiteiten'!A$4:A$102,1,FALSE)=TRUE),IF(AND(AJ278&gt;0,AJ278&lt;999),AJ278-1,0),VLOOKUP(F279,'School(vakanties)&amp;Activiteiten'!A$4:D$102,4,FALSE))</f>
        <v>0</v>
      </c>
    </row>
    <row r="280" spans="1:36" x14ac:dyDescent="0.25">
      <c r="A280" s="180" t="str">
        <f t="shared" si="12"/>
        <v>--</v>
      </c>
      <c r="B280" s="110" t="str">
        <f t="shared" si="13"/>
        <v>--</v>
      </c>
      <c r="C280" s="179" t="str">
        <f>IF(F280="--","--",IF(ISEVEN(B280)=TRUE,SUBSTITUTE(LEFT(VLOOKUP(E280,'Basisgegevens+Uitleg'!$B$19:$D$25,3,),1),0,"--"),SUBSTITUTE(LEFT(VLOOKUP(E280,'Basisgegevens+Uitleg'!$B$19:$C$25,2,),1),0,"--")))</f>
        <v>--</v>
      </c>
      <c r="D280" s="179" t="str">
        <f>IF(F280="--","--",TRIM(IF(ISERROR(SEARCH("V",IF(IF('Basisgegevens+Uitleg'!$C$5="Ja",LEN(G280&amp;H280&amp;I280&amp;J280),0)+IF('Basisgegevens+Uitleg'!$C$6="Ja",LEN(L280&amp;M280&amp;N280&amp;O280),0)+IF('Basisgegevens+Uitleg'!$C$7="Ja",LEN(Q280&amp;R280&amp;S280&amp;T280),0)+IF('Basisgegevens+Uitleg'!$C$8="Ja",LEN(V280&amp;W280&amp;X280&amp;Y280),0)+IF('Basisgegevens+Uitleg'!$C$9="Ja",LEN(AA280&amp;AB280&amp;AC280&amp;AD280),0)&lt;(4+IF('Basisgegevens+Uitleg'!$C$6="Ja",4,0)+IF('Basisgegevens+Uitleg'!$C$7="Ja",4,0)+IF('Basisgegevens+Uitleg'!$C$8="Ja",4,0)+IF('Basisgegevens+Uitleg'!$C$9="Ja",4,0)),C280,"Niet")&amp;(G280&amp;H280&amp;I280&amp;J280&amp;IF('Basisgegevens+Uitleg'!$C$6="Ja",L280&amp;M280&amp;N280&amp;O280,"")&amp;IF('Basisgegevens+Uitleg'!$C$7="Ja",Q280&amp;R280&amp;S280&amp;T280,"")&amp;IF('Basisgegevens+Uitleg'!$C$8="Ja",V280&amp;W280&amp;X280&amp;Y280,"")&amp;IF('Basisgegevens+Uitleg'!$C$9="Ja",AA280&amp;AB280&amp;AC280&amp;AD280,"")),1))=TRUE,"","V ")&amp;IF(ISERROR(SEARCH("M",IF(IF('Basisgegevens+Uitleg'!$C$5="Ja",LEN(G280&amp;H280&amp;I280&amp;J280),0)+IF('Basisgegevens+Uitleg'!$C$6="Ja",LEN(L280&amp;M280&amp;N280&amp;O280),0)+IF('Basisgegevens+Uitleg'!$C$7="Ja",LEN(Q280&amp;R280&amp;S280&amp;T280),0)+IF('Basisgegevens+Uitleg'!$C$8="Ja",LEN(V280&amp;W280&amp;X280&amp;Y280),0)+IF('Basisgegevens+Uitleg'!$C$9="Ja",LEN(AA280&amp;AB280&amp;AC280&amp;AD280),0)&lt;(4+IF('Basisgegevens+Uitleg'!$C$6="Ja",4,0)+IF('Basisgegevens+Uitleg'!$C$7="Ja",4,0)+IF('Basisgegevens+Uitleg'!$C$8="Ja",4,0)+IF('Basisgegevens+Uitleg'!$C$9="Ja",4,0)),C280,"Niet")&amp;(G280&amp;H280&amp;I280&amp;J280&amp;IF('Basisgegevens+Uitleg'!$C$6="Ja",L280&amp;M280&amp;N280&amp;O280,"")&amp;IF('Basisgegevens+Uitleg'!$C$7="Ja",Q280&amp;R280&amp;S280&amp;T280,"")&amp;IF('Basisgegevens+Uitleg'!$C$8="Ja",V280&amp;W280&amp;X280&amp;Y280,"")&amp;IF('Basisgegevens+Uitleg'!$C$9="Ja",AA280&amp;AB280&amp;AC280&amp;AD280,"")),1))=TRUE,"","M ")&amp;IF(ISERROR(SEARCH("A",IF(IF('Basisgegevens+Uitleg'!$C$5="Ja",LEN(G280&amp;H280&amp;I280&amp;J280),0)+IF('Basisgegevens+Uitleg'!$C$6="Ja",LEN(L280&amp;M280&amp;N280&amp;O280),0)+IF('Basisgegevens+Uitleg'!$C$7="Ja",LEN(Q280&amp;R280&amp;S280&amp;T280),0)+IF('Basisgegevens+Uitleg'!$C$8="Ja",LEN(V280&amp;W280&amp;X280&amp;Y280),0)+IF('Basisgegevens+Uitleg'!$C$9="Ja",LEN(AA280&amp;AB280&amp;AC280&amp;AD280),0)&lt;(4+IF('Basisgegevens+Uitleg'!$C$6="Ja",4,0)+IF('Basisgegevens+Uitleg'!$C$7="Ja",4,0)+IF('Basisgegevens+Uitleg'!$C$8="Ja",4,0)+IF('Basisgegevens+Uitleg'!$C$9="Ja",4,0)),C280,"Niet")&amp;(G280&amp;H280&amp;I280&amp;J280&amp;IF('Basisgegevens+Uitleg'!$C$6="Ja",L280&amp;M280&amp;N280&amp;O280,"")&amp;IF('Basisgegevens+Uitleg'!$C$7="Ja",Q280&amp;R280&amp;S280&amp;T280,"")&amp;IF('Basisgegevens+Uitleg'!$C$8="Ja",V280&amp;W280&amp;X280&amp;Y280,"")&amp;IF('Basisgegevens+Uitleg'!$C$9="Ja",AA280&amp;AB280&amp;AC280&amp;AD280,"")),1))=TRUE,"","A")))</f>
        <v>--</v>
      </c>
      <c r="E280" s="110" t="str">
        <f t="shared" si="14"/>
        <v>--</v>
      </c>
      <c r="F280" s="138" t="str">
        <f>IF(ROW(E280)-5&lt;='Basisgegevens+Uitleg'!$C$2,F279+1,"--")</f>
        <v>--</v>
      </c>
      <c r="G280" s="86"/>
      <c r="H280" s="82"/>
      <c r="I280" s="82"/>
      <c r="J280" s="87"/>
      <c r="K280" s="9"/>
      <c r="L280" s="86"/>
      <c r="M280" s="82"/>
      <c r="N280" s="82"/>
      <c r="O280" s="87"/>
      <c r="P280" s="9"/>
      <c r="Q280" s="86"/>
      <c r="R280" s="82"/>
      <c r="S280" s="82"/>
      <c r="T280" s="87"/>
      <c r="U280" s="9"/>
      <c r="V280" s="86"/>
      <c r="W280" s="82"/>
      <c r="X280" s="82"/>
      <c r="Y280" s="87"/>
      <c r="Z280" s="9"/>
      <c r="AA280" s="86"/>
      <c r="AB280" s="82"/>
      <c r="AC280" s="82"/>
      <c r="AD280" s="87"/>
      <c r="AE280" s="9"/>
      <c r="AF280" s="108"/>
      <c r="AG280" s="18" t="str">
        <f>IF(ISERROR(VLOOKUP($F280,'Speciale dagen&amp;Activiteiten'!$A$3:$A$100,1,FALSE))=TRUE,"",VLOOKUP($F280,'Speciale dagen&amp;Activiteiten'!$A$3:$B$100,2,FALSE))</f>
        <v/>
      </c>
      <c r="AH280" s="14" t="str">
        <f>IF(ISERROR(VLOOKUP(CONCATENATE(DAY($F280),"-",MONTH($F280)),Verjaardagen!$C$2:$C$101,1,FALSE))=TRUE,"",VLOOKUP(CONCATENATE(DAY($F280),"-",MONTH($F280)),Verjaardagen!$C$2:$E$101,3,FALSE))</f>
        <v/>
      </c>
      <c r="AI280" s="15" t="str">
        <f>IF(ISERROR(VLOOKUP(F280,'School(vakanties)&amp;Activiteiten'!A$4:A$102,1,FALSE)=TRUE),IF(ISERROR(VLOOKUP(F280,'School(vakanties)&amp;Activiteiten'!B$4:B$102,1,FALSE)=TRUE),IF(AJ280&gt;0,AI279,""),VLOOKUP(F280,'School(vakanties)&amp;Activiteiten'!B$4:C$102,2,FALSE)),VLOOKUP(F280,'School(vakanties)&amp;Activiteiten'!A$4:C$102,3,FALSE))</f>
        <v/>
      </c>
      <c r="AJ280" s="16">
        <f>IF(ISERROR(VLOOKUP(F280,'School(vakanties)&amp;Activiteiten'!A$4:A$102,1,FALSE)=TRUE),IF(AND(AJ279&gt;0,AJ279&lt;999),AJ279-1,0),VLOOKUP(F280,'School(vakanties)&amp;Activiteiten'!A$4:D$102,4,FALSE))</f>
        <v>0</v>
      </c>
    </row>
    <row r="281" spans="1:36" x14ac:dyDescent="0.25">
      <c r="A281" s="180" t="str">
        <f t="shared" si="12"/>
        <v>--</v>
      </c>
      <c r="B281" s="110" t="str">
        <f t="shared" si="13"/>
        <v>--</v>
      </c>
      <c r="C281" s="179" t="str">
        <f>IF(F281="--","--",IF(ISEVEN(B281)=TRUE,SUBSTITUTE(LEFT(VLOOKUP(E281,'Basisgegevens+Uitleg'!$B$19:$D$25,3,),1),0,"--"),SUBSTITUTE(LEFT(VLOOKUP(E281,'Basisgegevens+Uitleg'!$B$19:$C$25,2,),1),0,"--")))</f>
        <v>--</v>
      </c>
      <c r="D281" s="179" t="str">
        <f>IF(F281="--","--",TRIM(IF(ISERROR(SEARCH("V",IF(IF('Basisgegevens+Uitleg'!$C$5="Ja",LEN(G281&amp;H281&amp;I281&amp;J281),0)+IF('Basisgegevens+Uitleg'!$C$6="Ja",LEN(L281&amp;M281&amp;N281&amp;O281),0)+IF('Basisgegevens+Uitleg'!$C$7="Ja",LEN(Q281&amp;R281&amp;S281&amp;T281),0)+IF('Basisgegevens+Uitleg'!$C$8="Ja",LEN(V281&amp;W281&amp;X281&amp;Y281),0)+IF('Basisgegevens+Uitleg'!$C$9="Ja",LEN(AA281&amp;AB281&amp;AC281&amp;AD281),0)&lt;(4+IF('Basisgegevens+Uitleg'!$C$6="Ja",4,0)+IF('Basisgegevens+Uitleg'!$C$7="Ja",4,0)+IF('Basisgegevens+Uitleg'!$C$8="Ja",4,0)+IF('Basisgegevens+Uitleg'!$C$9="Ja",4,0)),C281,"Niet")&amp;(G281&amp;H281&amp;I281&amp;J281&amp;IF('Basisgegevens+Uitleg'!$C$6="Ja",L281&amp;M281&amp;N281&amp;O281,"")&amp;IF('Basisgegevens+Uitleg'!$C$7="Ja",Q281&amp;R281&amp;S281&amp;T281,"")&amp;IF('Basisgegevens+Uitleg'!$C$8="Ja",V281&amp;W281&amp;X281&amp;Y281,"")&amp;IF('Basisgegevens+Uitleg'!$C$9="Ja",AA281&amp;AB281&amp;AC281&amp;AD281,"")),1))=TRUE,"","V ")&amp;IF(ISERROR(SEARCH("M",IF(IF('Basisgegevens+Uitleg'!$C$5="Ja",LEN(G281&amp;H281&amp;I281&amp;J281),0)+IF('Basisgegevens+Uitleg'!$C$6="Ja",LEN(L281&amp;M281&amp;N281&amp;O281),0)+IF('Basisgegevens+Uitleg'!$C$7="Ja",LEN(Q281&amp;R281&amp;S281&amp;T281),0)+IF('Basisgegevens+Uitleg'!$C$8="Ja",LEN(V281&amp;W281&amp;X281&amp;Y281),0)+IF('Basisgegevens+Uitleg'!$C$9="Ja",LEN(AA281&amp;AB281&amp;AC281&amp;AD281),0)&lt;(4+IF('Basisgegevens+Uitleg'!$C$6="Ja",4,0)+IF('Basisgegevens+Uitleg'!$C$7="Ja",4,0)+IF('Basisgegevens+Uitleg'!$C$8="Ja",4,0)+IF('Basisgegevens+Uitleg'!$C$9="Ja",4,0)),C281,"Niet")&amp;(G281&amp;H281&amp;I281&amp;J281&amp;IF('Basisgegevens+Uitleg'!$C$6="Ja",L281&amp;M281&amp;N281&amp;O281,"")&amp;IF('Basisgegevens+Uitleg'!$C$7="Ja",Q281&amp;R281&amp;S281&amp;T281,"")&amp;IF('Basisgegevens+Uitleg'!$C$8="Ja",V281&amp;W281&amp;X281&amp;Y281,"")&amp;IF('Basisgegevens+Uitleg'!$C$9="Ja",AA281&amp;AB281&amp;AC281&amp;AD281,"")),1))=TRUE,"","M ")&amp;IF(ISERROR(SEARCH("A",IF(IF('Basisgegevens+Uitleg'!$C$5="Ja",LEN(G281&amp;H281&amp;I281&amp;J281),0)+IF('Basisgegevens+Uitleg'!$C$6="Ja",LEN(L281&amp;M281&amp;N281&amp;O281),0)+IF('Basisgegevens+Uitleg'!$C$7="Ja",LEN(Q281&amp;R281&amp;S281&amp;T281),0)+IF('Basisgegevens+Uitleg'!$C$8="Ja",LEN(V281&amp;W281&amp;X281&amp;Y281),0)+IF('Basisgegevens+Uitleg'!$C$9="Ja",LEN(AA281&amp;AB281&amp;AC281&amp;AD281),0)&lt;(4+IF('Basisgegevens+Uitleg'!$C$6="Ja",4,0)+IF('Basisgegevens+Uitleg'!$C$7="Ja",4,0)+IF('Basisgegevens+Uitleg'!$C$8="Ja",4,0)+IF('Basisgegevens+Uitleg'!$C$9="Ja",4,0)),C281,"Niet")&amp;(G281&amp;H281&amp;I281&amp;J281&amp;IF('Basisgegevens+Uitleg'!$C$6="Ja",L281&amp;M281&amp;N281&amp;O281,"")&amp;IF('Basisgegevens+Uitleg'!$C$7="Ja",Q281&amp;R281&amp;S281&amp;T281,"")&amp;IF('Basisgegevens+Uitleg'!$C$8="Ja",V281&amp;W281&amp;X281&amp;Y281,"")&amp;IF('Basisgegevens+Uitleg'!$C$9="Ja",AA281&amp;AB281&amp;AC281&amp;AD281,"")),1))=TRUE,"","A")))</f>
        <v>--</v>
      </c>
      <c r="E281" s="110" t="str">
        <f t="shared" si="14"/>
        <v>--</v>
      </c>
      <c r="F281" s="138" t="str">
        <f>IF(ROW(E281)-5&lt;='Basisgegevens+Uitleg'!$C$2,F280+1,"--")</f>
        <v>--</v>
      </c>
      <c r="G281" s="86"/>
      <c r="H281" s="82"/>
      <c r="I281" s="82"/>
      <c r="J281" s="87"/>
      <c r="K281" s="9"/>
      <c r="L281" s="86"/>
      <c r="M281" s="82"/>
      <c r="N281" s="82"/>
      <c r="O281" s="87"/>
      <c r="P281" s="9"/>
      <c r="Q281" s="86"/>
      <c r="R281" s="82"/>
      <c r="S281" s="82"/>
      <c r="T281" s="87"/>
      <c r="U281" s="9"/>
      <c r="V281" s="86"/>
      <c r="W281" s="82"/>
      <c r="X281" s="82"/>
      <c r="Y281" s="87"/>
      <c r="Z281" s="9"/>
      <c r="AA281" s="86"/>
      <c r="AB281" s="82"/>
      <c r="AC281" s="82"/>
      <c r="AD281" s="87"/>
      <c r="AE281" s="9"/>
      <c r="AF281" s="108"/>
      <c r="AG281" s="18" t="str">
        <f>IF(ISERROR(VLOOKUP($F281,'Speciale dagen&amp;Activiteiten'!$A$3:$A$100,1,FALSE))=TRUE,"",VLOOKUP($F281,'Speciale dagen&amp;Activiteiten'!$A$3:$B$100,2,FALSE))</f>
        <v/>
      </c>
      <c r="AH281" s="14" t="str">
        <f>IF(ISERROR(VLOOKUP(CONCATENATE(DAY($F281),"-",MONTH($F281)),Verjaardagen!$C$2:$C$101,1,FALSE))=TRUE,"",VLOOKUP(CONCATENATE(DAY($F281),"-",MONTH($F281)),Verjaardagen!$C$2:$E$101,3,FALSE))</f>
        <v/>
      </c>
      <c r="AI281" s="15" t="str">
        <f>IF(ISERROR(VLOOKUP(F281,'School(vakanties)&amp;Activiteiten'!A$4:A$102,1,FALSE)=TRUE),IF(ISERROR(VLOOKUP(F281,'School(vakanties)&amp;Activiteiten'!B$4:B$102,1,FALSE)=TRUE),IF(AJ281&gt;0,AI280,""),VLOOKUP(F281,'School(vakanties)&amp;Activiteiten'!B$4:C$102,2,FALSE)),VLOOKUP(F281,'School(vakanties)&amp;Activiteiten'!A$4:C$102,3,FALSE))</f>
        <v/>
      </c>
      <c r="AJ281" s="16">
        <f>IF(ISERROR(VLOOKUP(F281,'School(vakanties)&amp;Activiteiten'!A$4:A$102,1,FALSE)=TRUE),IF(AND(AJ280&gt;0,AJ280&lt;999),AJ280-1,0),VLOOKUP(F281,'School(vakanties)&amp;Activiteiten'!A$4:D$102,4,FALSE))</f>
        <v>0</v>
      </c>
    </row>
    <row r="282" spans="1:36" x14ac:dyDescent="0.25">
      <c r="A282" s="180" t="str">
        <f t="shared" si="12"/>
        <v>--</v>
      </c>
      <c r="B282" s="110" t="str">
        <f t="shared" si="13"/>
        <v>--</v>
      </c>
      <c r="C282" s="179" t="str">
        <f>IF(F282="--","--",IF(ISEVEN(B282)=TRUE,SUBSTITUTE(LEFT(VLOOKUP(E282,'Basisgegevens+Uitleg'!$B$19:$D$25,3,),1),0,"--"),SUBSTITUTE(LEFT(VLOOKUP(E282,'Basisgegevens+Uitleg'!$B$19:$C$25,2,),1),0,"--")))</f>
        <v>--</v>
      </c>
      <c r="D282" s="179" t="str">
        <f>IF(F282="--","--",TRIM(IF(ISERROR(SEARCH("V",IF(IF('Basisgegevens+Uitleg'!$C$5="Ja",LEN(G282&amp;H282&amp;I282&amp;J282),0)+IF('Basisgegevens+Uitleg'!$C$6="Ja",LEN(L282&amp;M282&amp;N282&amp;O282),0)+IF('Basisgegevens+Uitleg'!$C$7="Ja",LEN(Q282&amp;R282&amp;S282&amp;T282),0)+IF('Basisgegevens+Uitleg'!$C$8="Ja",LEN(V282&amp;W282&amp;X282&amp;Y282),0)+IF('Basisgegevens+Uitleg'!$C$9="Ja",LEN(AA282&amp;AB282&amp;AC282&amp;AD282),0)&lt;(4+IF('Basisgegevens+Uitleg'!$C$6="Ja",4,0)+IF('Basisgegevens+Uitleg'!$C$7="Ja",4,0)+IF('Basisgegevens+Uitleg'!$C$8="Ja",4,0)+IF('Basisgegevens+Uitleg'!$C$9="Ja",4,0)),C282,"Niet")&amp;(G282&amp;H282&amp;I282&amp;J282&amp;IF('Basisgegevens+Uitleg'!$C$6="Ja",L282&amp;M282&amp;N282&amp;O282,"")&amp;IF('Basisgegevens+Uitleg'!$C$7="Ja",Q282&amp;R282&amp;S282&amp;T282,"")&amp;IF('Basisgegevens+Uitleg'!$C$8="Ja",V282&amp;W282&amp;X282&amp;Y282,"")&amp;IF('Basisgegevens+Uitleg'!$C$9="Ja",AA282&amp;AB282&amp;AC282&amp;AD282,"")),1))=TRUE,"","V ")&amp;IF(ISERROR(SEARCH("M",IF(IF('Basisgegevens+Uitleg'!$C$5="Ja",LEN(G282&amp;H282&amp;I282&amp;J282),0)+IF('Basisgegevens+Uitleg'!$C$6="Ja",LEN(L282&amp;M282&amp;N282&amp;O282),0)+IF('Basisgegevens+Uitleg'!$C$7="Ja",LEN(Q282&amp;R282&amp;S282&amp;T282),0)+IF('Basisgegevens+Uitleg'!$C$8="Ja",LEN(V282&amp;W282&amp;X282&amp;Y282),0)+IF('Basisgegevens+Uitleg'!$C$9="Ja",LEN(AA282&amp;AB282&amp;AC282&amp;AD282),0)&lt;(4+IF('Basisgegevens+Uitleg'!$C$6="Ja",4,0)+IF('Basisgegevens+Uitleg'!$C$7="Ja",4,0)+IF('Basisgegevens+Uitleg'!$C$8="Ja",4,0)+IF('Basisgegevens+Uitleg'!$C$9="Ja",4,0)),C282,"Niet")&amp;(G282&amp;H282&amp;I282&amp;J282&amp;IF('Basisgegevens+Uitleg'!$C$6="Ja",L282&amp;M282&amp;N282&amp;O282,"")&amp;IF('Basisgegevens+Uitleg'!$C$7="Ja",Q282&amp;R282&amp;S282&amp;T282,"")&amp;IF('Basisgegevens+Uitleg'!$C$8="Ja",V282&amp;W282&amp;X282&amp;Y282,"")&amp;IF('Basisgegevens+Uitleg'!$C$9="Ja",AA282&amp;AB282&amp;AC282&amp;AD282,"")),1))=TRUE,"","M ")&amp;IF(ISERROR(SEARCH("A",IF(IF('Basisgegevens+Uitleg'!$C$5="Ja",LEN(G282&amp;H282&amp;I282&amp;J282),0)+IF('Basisgegevens+Uitleg'!$C$6="Ja",LEN(L282&amp;M282&amp;N282&amp;O282),0)+IF('Basisgegevens+Uitleg'!$C$7="Ja",LEN(Q282&amp;R282&amp;S282&amp;T282),0)+IF('Basisgegevens+Uitleg'!$C$8="Ja",LEN(V282&amp;W282&amp;X282&amp;Y282),0)+IF('Basisgegevens+Uitleg'!$C$9="Ja",LEN(AA282&amp;AB282&amp;AC282&amp;AD282),0)&lt;(4+IF('Basisgegevens+Uitleg'!$C$6="Ja",4,0)+IF('Basisgegevens+Uitleg'!$C$7="Ja",4,0)+IF('Basisgegevens+Uitleg'!$C$8="Ja",4,0)+IF('Basisgegevens+Uitleg'!$C$9="Ja",4,0)),C282,"Niet")&amp;(G282&amp;H282&amp;I282&amp;J282&amp;IF('Basisgegevens+Uitleg'!$C$6="Ja",L282&amp;M282&amp;N282&amp;O282,"")&amp;IF('Basisgegevens+Uitleg'!$C$7="Ja",Q282&amp;R282&amp;S282&amp;T282,"")&amp;IF('Basisgegevens+Uitleg'!$C$8="Ja",V282&amp;W282&amp;X282&amp;Y282,"")&amp;IF('Basisgegevens+Uitleg'!$C$9="Ja",AA282&amp;AB282&amp;AC282&amp;AD282,"")),1))=TRUE,"","A")))</f>
        <v>--</v>
      </c>
      <c r="E282" s="110" t="str">
        <f t="shared" si="14"/>
        <v>--</v>
      </c>
      <c r="F282" s="138" t="str">
        <f>IF(ROW(E282)-5&lt;='Basisgegevens+Uitleg'!$C$2,F281+1,"--")</f>
        <v>--</v>
      </c>
      <c r="G282" s="86"/>
      <c r="H282" s="82"/>
      <c r="I282" s="82"/>
      <c r="J282" s="87"/>
      <c r="K282" s="9"/>
      <c r="L282" s="86"/>
      <c r="M282" s="82"/>
      <c r="N282" s="82"/>
      <c r="O282" s="87"/>
      <c r="P282" s="9"/>
      <c r="Q282" s="86"/>
      <c r="R282" s="82"/>
      <c r="S282" s="82"/>
      <c r="T282" s="87"/>
      <c r="U282" s="9"/>
      <c r="V282" s="86"/>
      <c r="W282" s="82"/>
      <c r="X282" s="82"/>
      <c r="Y282" s="87"/>
      <c r="Z282" s="9"/>
      <c r="AA282" s="86"/>
      <c r="AB282" s="82"/>
      <c r="AC282" s="82"/>
      <c r="AD282" s="87"/>
      <c r="AE282" s="9"/>
      <c r="AF282" s="108"/>
      <c r="AG282" s="18" t="str">
        <f>IF(ISERROR(VLOOKUP($F282,'Speciale dagen&amp;Activiteiten'!$A$3:$A$100,1,FALSE))=TRUE,"",VLOOKUP($F282,'Speciale dagen&amp;Activiteiten'!$A$3:$B$100,2,FALSE))</f>
        <v/>
      </c>
      <c r="AH282" s="14" t="str">
        <f>IF(ISERROR(VLOOKUP(CONCATENATE(DAY($F282),"-",MONTH($F282)),Verjaardagen!$C$2:$C$101,1,FALSE))=TRUE,"",VLOOKUP(CONCATENATE(DAY($F282),"-",MONTH($F282)),Verjaardagen!$C$2:$E$101,3,FALSE))</f>
        <v/>
      </c>
      <c r="AI282" s="15" t="str">
        <f>IF(ISERROR(VLOOKUP(F282,'School(vakanties)&amp;Activiteiten'!A$4:A$102,1,FALSE)=TRUE),IF(ISERROR(VLOOKUP(F282,'School(vakanties)&amp;Activiteiten'!B$4:B$102,1,FALSE)=TRUE),IF(AJ282&gt;0,AI281,""),VLOOKUP(F282,'School(vakanties)&amp;Activiteiten'!B$4:C$102,2,FALSE)),VLOOKUP(F282,'School(vakanties)&amp;Activiteiten'!A$4:C$102,3,FALSE))</f>
        <v/>
      </c>
      <c r="AJ282" s="16">
        <f>IF(ISERROR(VLOOKUP(F282,'School(vakanties)&amp;Activiteiten'!A$4:A$102,1,FALSE)=TRUE),IF(AND(AJ281&gt;0,AJ281&lt;999),AJ281-1,0),VLOOKUP(F282,'School(vakanties)&amp;Activiteiten'!A$4:D$102,4,FALSE))</f>
        <v>0</v>
      </c>
    </row>
    <row r="283" spans="1:36" x14ac:dyDescent="0.25">
      <c r="A283" s="180" t="str">
        <f t="shared" si="12"/>
        <v>--</v>
      </c>
      <c r="B283" s="110" t="str">
        <f t="shared" si="13"/>
        <v>--</v>
      </c>
      <c r="C283" s="179" t="str">
        <f>IF(F283="--","--",IF(ISEVEN(B283)=TRUE,SUBSTITUTE(LEFT(VLOOKUP(E283,'Basisgegevens+Uitleg'!$B$19:$D$25,3,),1),0,"--"),SUBSTITUTE(LEFT(VLOOKUP(E283,'Basisgegevens+Uitleg'!$B$19:$C$25,2,),1),0,"--")))</f>
        <v>--</v>
      </c>
      <c r="D283" s="179" t="str">
        <f>IF(F283="--","--",TRIM(IF(ISERROR(SEARCH("V",IF(IF('Basisgegevens+Uitleg'!$C$5="Ja",LEN(G283&amp;H283&amp;I283&amp;J283),0)+IF('Basisgegevens+Uitleg'!$C$6="Ja",LEN(L283&amp;M283&amp;N283&amp;O283),0)+IF('Basisgegevens+Uitleg'!$C$7="Ja",LEN(Q283&amp;R283&amp;S283&amp;T283),0)+IF('Basisgegevens+Uitleg'!$C$8="Ja",LEN(V283&amp;W283&amp;X283&amp;Y283),0)+IF('Basisgegevens+Uitleg'!$C$9="Ja",LEN(AA283&amp;AB283&amp;AC283&amp;AD283),0)&lt;(4+IF('Basisgegevens+Uitleg'!$C$6="Ja",4,0)+IF('Basisgegevens+Uitleg'!$C$7="Ja",4,0)+IF('Basisgegevens+Uitleg'!$C$8="Ja",4,0)+IF('Basisgegevens+Uitleg'!$C$9="Ja",4,0)),C283,"Niet")&amp;(G283&amp;H283&amp;I283&amp;J283&amp;IF('Basisgegevens+Uitleg'!$C$6="Ja",L283&amp;M283&amp;N283&amp;O283,"")&amp;IF('Basisgegevens+Uitleg'!$C$7="Ja",Q283&amp;R283&amp;S283&amp;T283,"")&amp;IF('Basisgegevens+Uitleg'!$C$8="Ja",V283&amp;W283&amp;X283&amp;Y283,"")&amp;IF('Basisgegevens+Uitleg'!$C$9="Ja",AA283&amp;AB283&amp;AC283&amp;AD283,"")),1))=TRUE,"","V ")&amp;IF(ISERROR(SEARCH("M",IF(IF('Basisgegevens+Uitleg'!$C$5="Ja",LEN(G283&amp;H283&amp;I283&amp;J283),0)+IF('Basisgegevens+Uitleg'!$C$6="Ja",LEN(L283&amp;M283&amp;N283&amp;O283),0)+IF('Basisgegevens+Uitleg'!$C$7="Ja",LEN(Q283&amp;R283&amp;S283&amp;T283),0)+IF('Basisgegevens+Uitleg'!$C$8="Ja",LEN(V283&amp;W283&amp;X283&amp;Y283),0)+IF('Basisgegevens+Uitleg'!$C$9="Ja",LEN(AA283&amp;AB283&amp;AC283&amp;AD283),0)&lt;(4+IF('Basisgegevens+Uitleg'!$C$6="Ja",4,0)+IF('Basisgegevens+Uitleg'!$C$7="Ja",4,0)+IF('Basisgegevens+Uitleg'!$C$8="Ja",4,0)+IF('Basisgegevens+Uitleg'!$C$9="Ja",4,0)),C283,"Niet")&amp;(G283&amp;H283&amp;I283&amp;J283&amp;IF('Basisgegevens+Uitleg'!$C$6="Ja",L283&amp;M283&amp;N283&amp;O283,"")&amp;IF('Basisgegevens+Uitleg'!$C$7="Ja",Q283&amp;R283&amp;S283&amp;T283,"")&amp;IF('Basisgegevens+Uitleg'!$C$8="Ja",V283&amp;W283&amp;X283&amp;Y283,"")&amp;IF('Basisgegevens+Uitleg'!$C$9="Ja",AA283&amp;AB283&amp;AC283&amp;AD283,"")),1))=TRUE,"","M ")&amp;IF(ISERROR(SEARCH("A",IF(IF('Basisgegevens+Uitleg'!$C$5="Ja",LEN(G283&amp;H283&amp;I283&amp;J283),0)+IF('Basisgegevens+Uitleg'!$C$6="Ja",LEN(L283&amp;M283&amp;N283&amp;O283),0)+IF('Basisgegevens+Uitleg'!$C$7="Ja",LEN(Q283&amp;R283&amp;S283&amp;T283),0)+IF('Basisgegevens+Uitleg'!$C$8="Ja",LEN(V283&amp;W283&amp;X283&amp;Y283),0)+IF('Basisgegevens+Uitleg'!$C$9="Ja",LEN(AA283&amp;AB283&amp;AC283&amp;AD283),0)&lt;(4+IF('Basisgegevens+Uitleg'!$C$6="Ja",4,0)+IF('Basisgegevens+Uitleg'!$C$7="Ja",4,0)+IF('Basisgegevens+Uitleg'!$C$8="Ja",4,0)+IF('Basisgegevens+Uitleg'!$C$9="Ja",4,0)),C283,"Niet")&amp;(G283&amp;H283&amp;I283&amp;J283&amp;IF('Basisgegevens+Uitleg'!$C$6="Ja",L283&amp;M283&amp;N283&amp;O283,"")&amp;IF('Basisgegevens+Uitleg'!$C$7="Ja",Q283&amp;R283&amp;S283&amp;T283,"")&amp;IF('Basisgegevens+Uitleg'!$C$8="Ja",V283&amp;W283&amp;X283&amp;Y283,"")&amp;IF('Basisgegevens+Uitleg'!$C$9="Ja",AA283&amp;AB283&amp;AC283&amp;AD283,"")),1))=TRUE,"","A")))</f>
        <v>--</v>
      </c>
      <c r="E283" s="110" t="str">
        <f t="shared" si="14"/>
        <v>--</v>
      </c>
      <c r="F283" s="138" t="str">
        <f>IF(ROW(E283)-5&lt;='Basisgegevens+Uitleg'!$C$2,F282+1,"--")</f>
        <v>--</v>
      </c>
      <c r="G283" s="86"/>
      <c r="H283" s="82"/>
      <c r="I283" s="82"/>
      <c r="J283" s="87"/>
      <c r="K283" s="9"/>
      <c r="L283" s="86"/>
      <c r="M283" s="82"/>
      <c r="N283" s="82"/>
      <c r="O283" s="87"/>
      <c r="P283" s="9"/>
      <c r="Q283" s="86"/>
      <c r="R283" s="82"/>
      <c r="S283" s="82"/>
      <c r="T283" s="87"/>
      <c r="U283" s="9"/>
      <c r="V283" s="86"/>
      <c r="W283" s="82"/>
      <c r="X283" s="82"/>
      <c r="Y283" s="87"/>
      <c r="Z283" s="9"/>
      <c r="AA283" s="86"/>
      <c r="AB283" s="82"/>
      <c r="AC283" s="82"/>
      <c r="AD283" s="87"/>
      <c r="AE283" s="9"/>
      <c r="AF283" s="108"/>
      <c r="AG283" s="18" t="str">
        <f>IF(ISERROR(VLOOKUP($F283,'Speciale dagen&amp;Activiteiten'!$A$3:$A$100,1,FALSE))=TRUE,"",VLOOKUP($F283,'Speciale dagen&amp;Activiteiten'!$A$3:$B$100,2,FALSE))</f>
        <v/>
      </c>
      <c r="AH283" s="14" t="str">
        <f>IF(ISERROR(VLOOKUP(CONCATENATE(DAY($F283),"-",MONTH($F283)),Verjaardagen!$C$2:$C$101,1,FALSE))=TRUE,"",VLOOKUP(CONCATENATE(DAY($F283),"-",MONTH($F283)),Verjaardagen!$C$2:$E$101,3,FALSE))</f>
        <v/>
      </c>
      <c r="AI283" s="15" t="str">
        <f>IF(ISERROR(VLOOKUP(F283,'School(vakanties)&amp;Activiteiten'!A$4:A$102,1,FALSE)=TRUE),IF(ISERROR(VLOOKUP(F283,'School(vakanties)&amp;Activiteiten'!B$4:B$102,1,FALSE)=TRUE),IF(AJ283&gt;0,AI282,""),VLOOKUP(F283,'School(vakanties)&amp;Activiteiten'!B$4:C$102,2,FALSE)),VLOOKUP(F283,'School(vakanties)&amp;Activiteiten'!A$4:C$102,3,FALSE))</f>
        <v/>
      </c>
      <c r="AJ283" s="16">
        <f>IF(ISERROR(VLOOKUP(F283,'School(vakanties)&amp;Activiteiten'!A$4:A$102,1,FALSE)=TRUE),IF(AND(AJ282&gt;0,AJ282&lt;999),AJ282-1,0),VLOOKUP(F283,'School(vakanties)&amp;Activiteiten'!A$4:D$102,4,FALSE))</f>
        <v>0</v>
      </c>
    </row>
    <row r="284" spans="1:36" x14ac:dyDescent="0.25">
      <c r="A284" s="180" t="str">
        <f t="shared" si="12"/>
        <v>--</v>
      </c>
      <c r="B284" s="110" t="str">
        <f t="shared" si="13"/>
        <v>--</v>
      </c>
      <c r="C284" s="179" t="str">
        <f>IF(F284="--","--",IF(ISEVEN(B284)=TRUE,SUBSTITUTE(LEFT(VLOOKUP(E284,'Basisgegevens+Uitleg'!$B$19:$D$25,3,),1),0,"--"),SUBSTITUTE(LEFT(VLOOKUP(E284,'Basisgegevens+Uitleg'!$B$19:$C$25,2,),1),0,"--")))</f>
        <v>--</v>
      </c>
      <c r="D284" s="179" t="str">
        <f>IF(F284="--","--",TRIM(IF(ISERROR(SEARCH("V",IF(IF('Basisgegevens+Uitleg'!$C$5="Ja",LEN(G284&amp;H284&amp;I284&amp;J284),0)+IF('Basisgegevens+Uitleg'!$C$6="Ja",LEN(L284&amp;M284&amp;N284&amp;O284),0)+IF('Basisgegevens+Uitleg'!$C$7="Ja",LEN(Q284&amp;R284&amp;S284&amp;T284),0)+IF('Basisgegevens+Uitleg'!$C$8="Ja",LEN(V284&amp;W284&amp;X284&amp;Y284),0)+IF('Basisgegevens+Uitleg'!$C$9="Ja",LEN(AA284&amp;AB284&amp;AC284&amp;AD284),0)&lt;(4+IF('Basisgegevens+Uitleg'!$C$6="Ja",4,0)+IF('Basisgegevens+Uitleg'!$C$7="Ja",4,0)+IF('Basisgegevens+Uitleg'!$C$8="Ja",4,0)+IF('Basisgegevens+Uitleg'!$C$9="Ja",4,0)),C284,"Niet")&amp;(G284&amp;H284&amp;I284&amp;J284&amp;IF('Basisgegevens+Uitleg'!$C$6="Ja",L284&amp;M284&amp;N284&amp;O284,"")&amp;IF('Basisgegevens+Uitleg'!$C$7="Ja",Q284&amp;R284&amp;S284&amp;T284,"")&amp;IF('Basisgegevens+Uitleg'!$C$8="Ja",V284&amp;W284&amp;X284&amp;Y284,"")&amp;IF('Basisgegevens+Uitleg'!$C$9="Ja",AA284&amp;AB284&amp;AC284&amp;AD284,"")),1))=TRUE,"","V ")&amp;IF(ISERROR(SEARCH("M",IF(IF('Basisgegevens+Uitleg'!$C$5="Ja",LEN(G284&amp;H284&amp;I284&amp;J284),0)+IF('Basisgegevens+Uitleg'!$C$6="Ja",LEN(L284&amp;M284&amp;N284&amp;O284),0)+IF('Basisgegevens+Uitleg'!$C$7="Ja",LEN(Q284&amp;R284&amp;S284&amp;T284),0)+IF('Basisgegevens+Uitleg'!$C$8="Ja",LEN(V284&amp;W284&amp;X284&amp;Y284),0)+IF('Basisgegevens+Uitleg'!$C$9="Ja",LEN(AA284&amp;AB284&amp;AC284&amp;AD284),0)&lt;(4+IF('Basisgegevens+Uitleg'!$C$6="Ja",4,0)+IF('Basisgegevens+Uitleg'!$C$7="Ja",4,0)+IF('Basisgegevens+Uitleg'!$C$8="Ja",4,0)+IF('Basisgegevens+Uitleg'!$C$9="Ja",4,0)),C284,"Niet")&amp;(G284&amp;H284&amp;I284&amp;J284&amp;IF('Basisgegevens+Uitleg'!$C$6="Ja",L284&amp;M284&amp;N284&amp;O284,"")&amp;IF('Basisgegevens+Uitleg'!$C$7="Ja",Q284&amp;R284&amp;S284&amp;T284,"")&amp;IF('Basisgegevens+Uitleg'!$C$8="Ja",V284&amp;W284&amp;X284&amp;Y284,"")&amp;IF('Basisgegevens+Uitleg'!$C$9="Ja",AA284&amp;AB284&amp;AC284&amp;AD284,"")),1))=TRUE,"","M ")&amp;IF(ISERROR(SEARCH("A",IF(IF('Basisgegevens+Uitleg'!$C$5="Ja",LEN(G284&amp;H284&amp;I284&amp;J284),0)+IF('Basisgegevens+Uitleg'!$C$6="Ja",LEN(L284&amp;M284&amp;N284&amp;O284),0)+IF('Basisgegevens+Uitleg'!$C$7="Ja",LEN(Q284&amp;R284&amp;S284&amp;T284),0)+IF('Basisgegevens+Uitleg'!$C$8="Ja",LEN(V284&amp;W284&amp;X284&amp;Y284),0)+IF('Basisgegevens+Uitleg'!$C$9="Ja",LEN(AA284&amp;AB284&amp;AC284&amp;AD284),0)&lt;(4+IF('Basisgegevens+Uitleg'!$C$6="Ja",4,0)+IF('Basisgegevens+Uitleg'!$C$7="Ja",4,0)+IF('Basisgegevens+Uitleg'!$C$8="Ja",4,0)+IF('Basisgegevens+Uitleg'!$C$9="Ja",4,0)),C284,"Niet")&amp;(G284&amp;H284&amp;I284&amp;J284&amp;IF('Basisgegevens+Uitleg'!$C$6="Ja",L284&amp;M284&amp;N284&amp;O284,"")&amp;IF('Basisgegevens+Uitleg'!$C$7="Ja",Q284&amp;R284&amp;S284&amp;T284,"")&amp;IF('Basisgegevens+Uitleg'!$C$8="Ja",V284&amp;W284&amp;X284&amp;Y284,"")&amp;IF('Basisgegevens+Uitleg'!$C$9="Ja",AA284&amp;AB284&amp;AC284&amp;AD284,"")),1))=TRUE,"","A")))</f>
        <v>--</v>
      </c>
      <c r="E284" s="110" t="str">
        <f t="shared" si="14"/>
        <v>--</v>
      </c>
      <c r="F284" s="138" t="str">
        <f>IF(ROW(E284)-5&lt;='Basisgegevens+Uitleg'!$C$2,F283+1,"--")</f>
        <v>--</v>
      </c>
      <c r="G284" s="86"/>
      <c r="H284" s="82"/>
      <c r="I284" s="82"/>
      <c r="J284" s="87"/>
      <c r="K284" s="9"/>
      <c r="L284" s="86"/>
      <c r="M284" s="82"/>
      <c r="N284" s="82"/>
      <c r="O284" s="87"/>
      <c r="P284" s="9"/>
      <c r="Q284" s="86"/>
      <c r="R284" s="82"/>
      <c r="S284" s="82"/>
      <c r="T284" s="87"/>
      <c r="U284" s="9"/>
      <c r="V284" s="86"/>
      <c r="W284" s="82"/>
      <c r="X284" s="82"/>
      <c r="Y284" s="87"/>
      <c r="Z284" s="9"/>
      <c r="AA284" s="86"/>
      <c r="AB284" s="82"/>
      <c r="AC284" s="82"/>
      <c r="AD284" s="87"/>
      <c r="AE284" s="9"/>
      <c r="AF284" s="108"/>
      <c r="AG284" s="18" t="str">
        <f>IF(ISERROR(VLOOKUP($F284,'Speciale dagen&amp;Activiteiten'!$A$3:$A$100,1,FALSE))=TRUE,"",VLOOKUP($F284,'Speciale dagen&amp;Activiteiten'!$A$3:$B$100,2,FALSE))</f>
        <v/>
      </c>
      <c r="AH284" s="14" t="str">
        <f>IF(ISERROR(VLOOKUP(CONCATENATE(DAY($F284),"-",MONTH($F284)),Verjaardagen!$C$2:$C$101,1,FALSE))=TRUE,"",VLOOKUP(CONCATENATE(DAY($F284),"-",MONTH($F284)),Verjaardagen!$C$2:$E$101,3,FALSE))</f>
        <v/>
      </c>
      <c r="AI284" s="15" t="str">
        <f>IF(ISERROR(VLOOKUP(F284,'School(vakanties)&amp;Activiteiten'!A$4:A$102,1,FALSE)=TRUE),IF(ISERROR(VLOOKUP(F284,'School(vakanties)&amp;Activiteiten'!B$4:B$102,1,FALSE)=TRUE),IF(AJ284&gt;0,AI283,""),VLOOKUP(F284,'School(vakanties)&amp;Activiteiten'!B$4:C$102,2,FALSE)),VLOOKUP(F284,'School(vakanties)&amp;Activiteiten'!A$4:C$102,3,FALSE))</f>
        <v/>
      </c>
      <c r="AJ284" s="16">
        <f>IF(ISERROR(VLOOKUP(F284,'School(vakanties)&amp;Activiteiten'!A$4:A$102,1,FALSE)=TRUE),IF(AND(AJ283&gt;0,AJ283&lt;999),AJ283-1,0),VLOOKUP(F284,'School(vakanties)&amp;Activiteiten'!A$4:D$102,4,FALSE))</f>
        <v>0</v>
      </c>
    </row>
    <row r="285" spans="1:36" x14ac:dyDescent="0.25">
      <c r="A285" s="180" t="str">
        <f t="shared" si="12"/>
        <v>--</v>
      </c>
      <c r="B285" s="110" t="str">
        <f t="shared" si="13"/>
        <v>--</v>
      </c>
      <c r="C285" s="179" t="str">
        <f>IF(F285="--","--",IF(ISEVEN(B285)=TRUE,SUBSTITUTE(LEFT(VLOOKUP(E285,'Basisgegevens+Uitleg'!$B$19:$D$25,3,),1),0,"--"),SUBSTITUTE(LEFT(VLOOKUP(E285,'Basisgegevens+Uitleg'!$B$19:$C$25,2,),1),0,"--")))</f>
        <v>--</v>
      </c>
      <c r="D285" s="179" t="str">
        <f>IF(F285="--","--",TRIM(IF(ISERROR(SEARCH("V",IF(IF('Basisgegevens+Uitleg'!$C$5="Ja",LEN(G285&amp;H285&amp;I285&amp;J285),0)+IF('Basisgegevens+Uitleg'!$C$6="Ja",LEN(L285&amp;M285&amp;N285&amp;O285),0)+IF('Basisgegevens+Uitleg'!$C$7="Ja",LEN(Q285&amp;R285&amp;S285&amp;T285),0)+IF('Basisgegevens+Uitleg'!$C$8="Ja",LEN(V285&amp;W285&amp;X285&amp;Y285),0)+IF('Basisgegevens+Uitleg'!$C$9="Ja",LEN(AA285&amp;AB285&amp;AC285&amp;AD285),0)&lt;(4+IF('Basisgegevens+Uitleg'!$C$6="Ja",4,0)+IF('Basisgegevens+Uitleg'!$C$7="Ja",4,0)+IF('Basisgegevens+Uitleg'!$C$8="Ja",4,0)+IF('Basisgegevens+Uitleg'!$C$9="Ja",4,0)),C285,"Niet")&amp;(G285&amp;H285&amp;I285&amp;J285&amp;IF('Basisgegevens+Uitleg'!$C$6="Ja",L285&amp;M285&amp;N285&amp;O285,"")&amp;IF('Basisgegevens+Uitleg'!$C$7="Ja",Q285&amp;R285&amp;S285&amp;T285,"")&amp;IF('Basisgegevens+Uitleg'!$C$8="Ja",V285&amp;W285&amp;X285&amp;Y285,"")&amp;IF('Basisgegevens+Uitleg'!$C$9="Ja",AA285&amp;AB285&amp;AC285&amp;AD285,"")),1))=TRUE,"","V ")&amp;IF(ISERROR(SEARCH("M",IF(IF('Basisgegevens+Uitleg'!$C$5="Ja",LEN(G285&amp;H285&amp;I285&amp;J285),0)+IF('Basisgegevens+Uitleg'!$C$6="Ja",LEN(L285&amp;M285&amp;N285&amp;O285),0)+IF('Basisgegevens+Uitleg'!$C$7="Ja",LEN(Q285&amp;R285&amp;S285&amp;T285),0)+IF('Basisgegevens+Uitleg'!$C$8="Ja",LEN(V285&amp;W285&amp;X285&amp;Y285),0)+IF('Basisgegevens+Uitleg'!$C$9="Ja",LEN(AA285&amp;AB285&amp;AC285&amp;AD285),0)&lt;(4+IF('Basisgegevens+Uitleg'!$C$6="Ja",4,0)+IF('Basisgegevens+Uitleg'!$C$7="Ja",4,0)+IF('Basisgegevens+Uitleg'!$C$8="Ja",4,0)+IF('Basisgegevens+Uitleg'!$C$9="Ja",4,0)),C285,"Niet")&amp;(G285&amp;H285&amp;I285&amp;J285&amp;IF('Basisgegevens+Uitleg'!$C$6="Ja",L285&amp;M285&amp;N285&amp;O285,"")&amp;IF('Basisgegevens+Uitleg'!$C$7="Ja",Q285&amp;R285&amp;S285&amp;T285,"")&amp;IF('Basisgegevens+Uitleg'!$C$8="Ja",V285&amp;W285&amp;X285&amp;Y285,"")&amp;IF('Basisgegevens+Uitleg'!$C$9="Ja",AA285&amp;AB285&amp;AC285&amp;AD285,"")),1))=TRUE,"","M ")&amp;IF(ISERROR(SEARCH("A",IF(IF('Basisgegevens+Uitleg'!$C$5="Ja",LEN(G285&amp;H285&amp;I285&amp;J285),0)+IF('Basisgegevens+Uitleg'!$C$6="Ja",LEN(L285&amp;M285&amp;N285&amp;O285),0)+IF('Basisgegevens+Uitleg'!$C$7="Ja",LEN(Q285&amp;R285&amp;S285&amp;T285),0)+IF('Basisgegevens+Uitleg'!$C$8="Ja",LEN(V285&amp;W285&amp;X285&amp;Y285),0)+IF('Basisgegevens+Uitleg'!$C$9="Ja",LEN(AA285&amp;AB285&amp;AC285&amp;AD285),0)&lt;(4+IF('Basisgegevens+Uitleg'!$C$6="Ja",4,0)+IF('Basisgegevens+Uitleg'!$C$7="Ja",4,0)+IF('Basisgegevens+Uitleg'!$C$8="Ja",4,0)+IF('Basisgegevens+Uitleg'!$C$9="Ja",4,0)),C285,"Niet")&amp;(G285&amp;H285&amp;I285&amp;J285&amp;IF('Basisgegevens+Uitleg'!$C$6="Ja",L285&amp;M285&amp;N285&amp;O285,"")&amp;IF('Basisgegevens+Uitleg'!$C$7="Ja",Q285&amp;R285&amp;S285&amp;T285,"")&amp;IF('Basisgegevens+Uitleg'!$C$8="Ja",V285&amp;W285&amp;X285&amp;Y285,"")&amp;IF('Basisgegevens+Uitleg'!$C$9="Ja",AA285&amp;AB285&amp;AC285&amp;AD285,"")),1))=TRUE,"","A")))</f>
        <v>--</v>
      </c>
      <c r="E285" s="110" t="str">
        <f t="shared" si="14"/>
        <v>--</v>
      </c>
      <c r="F285" s="138" t="str">
        <f>IF(ROW(E285)-5&lt;='Basisgegevens+Uitleg'!$C$2,F284+1,"--")</f>
        <v>--</v>
      </c>
      <c r="G285" s="86"/>
      <c r="H285" s="82"/>
      <c r="I285" s="82"/>
      <c r="J285" s="87"/>
      <c r="K285" s="9"/>
      <c r="L285" s="86"/>
      <c r="M285" s="82"/>
      <c r="N285" s="82"/>
      <c r="O285" s="87"/>
      <c r="P285" s="9"/>
      <c r="Q285" s="86"/>
      <c r="R285" s="82"/>
      <c r="S285" s="82"/>
      <c r="T285" s="87"/>
      <c r="U285" s="9"/>
      <c r="V285" s="86"/>
      <c r="W285" s="82"/>
      <c r="X285" s="82"/>
      <c r="Y285" s="87"/>
      <c r="Z285" s="9"/>
      <c r="AA285" s="86"/>
      <c r="AB285" s="82"/>
      <c r="AC285" s="82"/>
      <c r="AD285" s="87"/>
      <c r="AE285" s="9"/>
      <c r="AF285" s="108"/>
      <c r="AG285" s="18" t="str">
        <f>IF(ISERROR(VLOOKUP($F285,'Speciale dagen&amp;Activiteiten'!$A$3:$A$100,1,FALSE))=TRUE,"",VLOOKUP($F285,'Speciale dagen&amp;Activiteiten'!$A$3:$B$100,2,FALSE))</f>
        <v/>
      </c>
      <c r="AH285" s="14" t="str">
        <f>IF(ISERROR(VLOOKUP(CONCATENATE(DAY($F285),"-",MONTH($F285)),Verjaardagen!$C$2:$C$101,1,FALSE))=TRUE,"",VLOOKUP(CONCATENATE(DAY($F285),"-",MONTH($F285)),Verjaardagen!$C$2:$E$101,3,FALSE))</f>
        <v/>
      </c>
      <c r="AI285" s="15" t="str">
        <f>IF(ISERROR(VLOOKUP(F285,'School(vakanties)&amp;Activiteiten'!A$4:A$102,1,FALSE)=TRUE),IF(ISERROR(VLOOKUP(F285,'School(vakanties)&amp;Activiteiten'!B$4:B$102,1,FALSE)=TRUE),IF(AJ285&gt;0,AI284,""),VLOOKUP(F285,'School(vakanties)&amp;Activiteiten'!B$4:C$102,2,FALSE)),VLOOKUP(F285,'School(vakanties)&amp;Activiteiten'!A$4:C$102,3,FALSE))</f>
        <v/>
      </c>
      <c r="AJ285" s="16">
        <f>IF(ISERROR(VLOOKUP(F285,'School(vakanties)&amp;Activiteiten'!A$4:A$102,1,FALSE)=TRUE),IF(AND(AJ284&gt;0,AJ284&lt;999),AJ284-1,0),VLOOKUP(F285,'School(vakanties)&amp;Activiteiten'!A$4:D$102,4,FALSE))</f>
        <v>0</v>
      </c>
    </row>
    <row r="286" spans="1:36" x14ac:dyDescent="0.25">
      <c r="A286" s="180" t="str">
        <f t="shared" si="12"/>
        <v>--</v>
      </c>
      <c r="B286" s="110" t="str">
        <f t="shared" si="13"/>
        <v>--</v>
      </c>
      <c r="C286" s="179" t="str">
        <f>IF(F286="--","--",IF(ISEVEN(B286)=TRUE,SUBSTITUTE(LEFT(VLOOKUP(E286,'Basisgegevens+Uitleg'!$B$19:$D$25,3,),1),0,"--"),SUBSTITUTE(LEFT(VLOOKUP(E286,'Basisgegevens+Uitleg'!$B$19:$C$25,2,),1),0,"--")))</f>
        <v>--</v>
      </c>
      <c r="D286" s="179" t="str">
        <f>IF(F286="--","--",TRIM(IF(ISERROR(SEARCH("V",IF(IF('Basisgegevens+Uitleg'!$C$5="Ja",LEN(G286&amp;H286&amp;I286&amp;J286),0)+IF('Basisgegevens+Uitleg'!$C$6="Ja",LEN(L286&amp;M286&amp;N286&amp;O286),0)+IF('Basisgegevens+Uitleg'!$C$7="Ja",LEN(Q286&amp;R286&amp;S286&amp;T286),0)+IF('Basisgegevens+Uitleg'!$C$8="Ja",LEN(V286&amp;W286&amp;X286&amp;Y286),0)+IF('Basisgegevens+Uitleg'!$C$9="Ja",LEN(AA286&amp;AB286&amp;AC286&amp;AD286),0)&lt;(4+IF('Basisgegevens+Uitleg'!$C$6="Ja",4,0)+IF('Basisgegevens+Uitleg'!$C$7="Ja",4,0)+IF('Basisgegevens+Uitleg'!$C$8="Ja",4,0)+IF('Basisgegevens+Uitleg'!$C$9="Ja",4,0)),C286,"Niet")&amp;(G286&amp;H286&amp;I286&amp;J286&amp;IF('Basisgegevens+Uitleg'!$C$6="Ja",L286&amp;M286&amp;N286&amp;O286,"")&amp;IF('Basisgegevens+Uitleg'!$C$7="Ja",Q286&amp;R286&amp;S286&amp;T286,"")&amp;IF('Basisgegevens+Uitleg'!$C$8="Ja",V286&amp;W286&amp;X286&amp;Y286,"")&amp;IF('Basisgegevens+Uitleg'!$C$9="Ja",AA286&amp;AB286&amp;AC286&amp;AD286,"")),1))=TRUE,"","V ")&amp;IF(ISERROR(SEARCH("M",IF(IF('Basisgegevens+Uitleg'!$C$5="Ja",LEN(G286&amp;H286&amp;I286&amp;J286),0)+IF('Basisgegevens+Uitleg'!$C$6="Ja",LEN(L286&amp;M286&amp;N286&amp;O286),0)+IF('Basisgegevens+Uitleg'!$C$7="Ja",LEN(Q286&amp;R286&amp;S286&amp;T286),0)+IF('Basisgegevens+Uitleg'!$C$8="Ja",LEN(V286&amp;W286&amp;X286&amp;Y286),0)+IF('Basisgegevens+Uitleg'!$C$9="Ja",LEN(AA286&amp;AB286&amp;AC286&amp;AD286),0)&lt;(4+IF('Basisgegevens+Uitleg'!$C$6="Ja",4,0)+IF('Basisgegevens+Uitleg'!$C$7="Ja",4,0)+IF('Basisgegevens+Uitleg'!$C$8="Ja",4,0)+IF('Basisgegevens+Uitleg'!$C$9="Ja",4,0)),C286,"Niet")&amp;(G286&amp;H286&amp;I286&amp;J286&amp;IF('Basisgegevens+Uitleg'!$C$6="Ja",L286&amp;M286&amp;N286&amp;O286,"")&amp;IF('Basisgegevens+Uitleg'!$C$7="Ja",Q286&amp;R286&amp;S286&amp;T286,"")&amp;IF('Basisgegevens+Uitleg'!$C$8="Ja",V286&amp;W286&amp;X286&amp;Y286,"")&amp;IF('Basisgegevens+Uitleg'!$C$9="Ja",AA286&amp;AB286&amp;AC286&amp;AD286,"")),1))=TRUE,"","M ")&amp;IF(ISERROR(SEARCH("A",IF(IF('Basisgegevens+Uitleg'!$C$5="Ja",LEN(G286&amp;H286&amp;I286&amp;J286),0)+IF('Basisgegevens+Uitleg'!$C$6="Ja",LEN(L286&amp;M286&amp;N286&amp;O286),0)+IF('Basisgegevens+Uitleg'!$C$7="Ja",LEN(Q286&amp;R286&amp;S286&amp;T286),0)+IF('Basisgegevens+Uitleg'!$C$8="Ja",LEN(V286&amp;W286&amp;X286&amp;Y286),0)+IF('Basisgegevens+Uitleg'!$C$9="Ja",LEN(AA286&amp;AB286&amp;AC286&amp;AD286),0)&lt;(4+IF('Basisgegevens+Uitleg'!$C$6="Ja",4,0)+IF('Basisgegevens+Uitleg'!$C$7="Ja",4,0)+IF('Basisgegevens+Uitleg'!$C$8="Ja",4,0)+IF('Basisgegevens+Uitleg'!$C$9="Ja",4,0)),C286,"Niet")&amp;(G286&amp;H286&amp;I286&amp;J286&amp;IF('Basisgegevens+Uitleg'!$C$6="Ja",L286&amp;M286&amp;N286&amp;O286,"")&amp;IF('Basisgegevens+Uitleg'!$C$7="Ja",Q286&amp;R286&amp;S286&amp;T286,"")&amp;IF('Basisgegevens+Uitleg'!$C$8="Ja",V286&amp;W286&amp;X286&amp;Y286,"")&amp;IF('Basisgegevens+Uitleg'!$C$9="Ja",AA286&amp;AB286&amp;AC286&amp;AD286,"")),1))=TRUE,"","A")))</f>
        <v>--</v>
      </c>
      <c r="E286" s="110" t="str">
        <f t="shared" si="14"/>
        <v>--</v>
      </c>
      <c r="F286" s="138" t="str">
        <f>IF(ROW(E286)-5&lt;='Basisgegevens+Uitleg'!$C$2,F285+1,"--")</f>
        <v>--</v>
      </c>
      <c r="G286" s="86"/>
      <c r="H286" s="82"/>
      <c r="I286" s="82"/>
      <c r="J286" s="87"/>
      <c r="K286" s="9"/>
      <c r="L286" s="86"/>
      <c r="M286" s="82"/>
      <c r="N286" s="82"/>
      <c r="O286" s="87"/>
      <c r="P286" s="9"/>
      <c r="Q286" s="86"/>
      <c r="R286" s="82"/>
      <c r="S286" s="82"/>
      <c r="T286" s="87"/>
      <c r="U286" s="9"/>
      <c r="V286" s="86"/>
      <c r="W286" s="82"/>
      <c r="X286" s="82"/>
      <c r="Y286" s="87"/>
      <c r="Z286" s="9"/>
      <c r="AA286" s="86"/>
      <c r="AB286" s="82"/>
      <c r="AC286" s="82"/>
      <c r="AD286" s="87"/>
      <c r="AE286" s="9"/>
      <c r="AF286" s="108"/>
      <c r="AG286" s="18" t="str">
        <f>IF(ISERROR(VLOOKUP($F286,'Speciale dagen&amp;Activiteiten'!$A$3:$A$100,1,FALSE))=TRUE,"",VLOOKUP($F286,'Speciale dagen&amp;Activiteiten'!$A$3:$B$100,2,FALSE))</f>
        <v/>
      </c>
      <c r="AH286" s="14" t="str">
        <f>IF(ISERROR(VLOOKUP(CONCATENATE(DAY($F286),"-",MONTH($F286)),Verjaardagen!$C$2:$C$101,1,FALSE))=TRUE,"",VLOOKUP(CONCATENATE(DAY($F286),"-",MONTH($F286)),Verjaardagen!$C$2:$E$101,3,FALSE))</f>
        <v/>
      </c>
      <c r="AI286" s="15" t="str">
        <f>IF(ISERROR(VLOOKUP(F286,'School(vakanties)&amp;Activiteiten'!A$4:A$102,1,FALSE)=TRUE),IF(ISERROR(VLOOKUP(F286,'School(vakanties)&amp;Activiteiten'!B$4:B$102,1,FALSE)=TRUE),IF(AJ286&gt;0,AI285,""),VLOOKUP(F286,'School(vakanties)&amp;Activiteiten'!B$4:C$102,2,FALSE)),VLOOKUP(F286,'School(vakanties)&amp;Activiteiten'!A$4:C$102,3,FALSE))</f>
        <v/>
      </c>
      <c r="AJ286" s="16">
        <f>IF(ISERROR(VLOOKUP(F286,'School(vakanties)&amp;Activiteiten'!A$4:A$102,1,FALSE)=TRUE),IF(AND(AJ285&gt;0,AJ285&lt;999),AJ285-1,0),VLOOKUP(F286,'School(vakanties)&amp;Activiteiten'!A$4:D$102,4,FALSE))</f>
        <v>0</v>
      </c>
    </row>
    <row r="287" spans="1:36" x14ac:dyDescent="0.25">
      <c r="A287" s="180" t="str">
        <f t="shared" si="12"/>
        <v>--</v>
      </c>
      <c r="B287" s="110" t="str">
        <f t="shared" si="13"/>
        <v>--</v>
      </c>
      <c r="C287" s="179" t="str">
        <f>IF(F287="--","--",IF(ISEVEN(B287)=TRUE,SUBSTITUTE(LEFT(VLOOKUP(E287,'Basisgegevens+Uitleg'!$B$19:$D$25,3,),1),0,"--"),SUBSTITUTE(LEFT(VLOOKUP(E287,'Basisgegevens+Uitleg'!$B$19:$C$25,2,),1),0,"--")))</f>
        <v>--</v>
      </c>
      <c r="D287" s="179" t="str">
        <f>IF(F287="--","--",TRIM(IF(ISERROR(SEARCH("V",IF(IF('Basisgegevens+Uitleg'!$C$5="Ja",LEN(G287&amp;H287&amp;I287&amp;J287),0)+IF('Basisgegevens+Uitleg'!$C$6="Ja",LEN(L287&amp;M287&amp;N287&amp;O287),0)+IF('Basisgegevens+Uitleg'!$C$7="Ja",LEN(Q287&amp;R287&amp;S287&amp;T287),0)+IF('Basisgegevens+Uitleg'!$C$8="Ja",LEN(V287&amp;W287&amp;X287&amp;Y287),0)+IF('Basisgegevens+Uitleg'!$C$9="Ja",LEN(AA287&amp;AB287&amp;AC287&amp;AD287),0)&lt;(4+IF('Basisgegevens+Uitleg'!$C$6="Ja",4,0)+IF('Basisgegevens+Uitleg'!$C$7="Ja",4,0)+IF('Basisgegevens+Uitleg'!$C$8="Ja",4,0)+IF('Basisgegevens+Uitleg'!$C$9="Ja",4,0)),C287,"Niet")&amp;(G287&amp;H287&amp;I287&amp;J287&amp;IF('Basisgegevens+Uitleg'!$C$6="Ja",L287&amp;M287&amp;N287&amp;O287,"")&amp;IF('Basisgegevens+Uitleg'!$C$7="Ja",Q287&amp;R287&amp;S287&amp;T287,"")&amp;IF('Basisgegevens+Uitleg'!$C$8="Ja",V287&amp;W287&amp;X287&amp;Y287,"")&amp;IF('Basisgegevens+Uitleg'!$C$9="Ja",AA287&amp;AB287&amp;AC287&amp;AD287,"")),1))=TRUE,"","V ")&amp;IF(ISERROR(SEARCH("M",IF(IF('Basisgegevens+Uitleg'!$C$5="Ja",LEN(G287&amp;H287&amp;I287&amp;J287),0)+IF('Basisgegevens+Uitleg'!$C$6="Ja",LEN(L287&amp;M287&amp;N287&amp;O287),0)+IF('Basisgegevens+Uitleg'!$C$7="Ja",LEN(Q287&amp;R287&amp;S287&amp;T287),0)+IF('Basisgegevens+Uitleg'!$C$8="Ja",LEN(V287&amp;W287&amp;X287&amp;Y287),0)+IF('Basisgegevens+Uitleg'!$C$9="Ja",LEN(AA287&amp;AB287&amp;AC287&amp;AD287),0)&lt;(4+IF('Basisgegevens+Uitleg'!$C$6="Ja",4,0)+IF('Basisgegevens+Uitleg'!$C$7="Ja",4,0)+IF('Basisgegevens+Uitleg'!$C$8="Ja",4,0)+IF('Basisgegevens+Uitleg'!$C$9="Ja",4,0)),C287,"Niet")&amp;(G287&amp;H287&amp;I287&amp;J287&amp;IF('Basisgegevens+Uitleg'!$C$6="Ja",L287&amp;M287&amp;N287&amp;O287,"")&amp;IF('Basisgegevens+Uitleg'!$C$7="Ja",Q287&amp;R287&amp;S287&amp;T287,"")&amp;IF('Basisgegevens+Uitleg'!$C$8="Ja",V287&amp;W287&amp;X287&amp;Y287,"")&amp;IF('Basisgegevens+Uitleg'!$C$9="Ja",AA287&amp;AB287&amp;AC287&amp;AD287,"")),1))=TRUE,"","M ")&amp;IF(ISERROR(SEARCH("A",IF(IF('Basisgegevens+Uitleg'!$C$5="Ja",LEN(G287&amp;H287&amp;I287&amp;J287),0)+IF('Basisgegevens+Uitleg'!$C$6="Ja",LEN(L287&amp;M287&amp;N287&amp;O287),0)+IF('Basisgegevens+Uitleg'!$C$7="Ja",LEN(Q287&amp;R287&amp;S287&amp;T287),0)+IF('Basisgegevens+Uitleg'!$C$8="Ja",LEN(V287&amp;W287&amp;X287&amp;Y287),0)+IF('Basisgegevens+Uitleg'!$C$9="Ja",LEN(AA287&amp;AB287&amp;AC287&amp;AD287),0)&lt;(4+IF('Basisgegevens+Uitleg'!$C$6="Ja",4,0)+IF('Basisgegevens+Uitleg'!$C$7="Ja",4,0)+IF('Basisgegevens+Uitleg'!$C$8="Ja",4,0)+IF('Basisgegevens+Uitleg'!$C$9="Ja",4,0)),C287,"Niet")&amp;(G287&amp;H287&amp;I287&amp;J287&amp;IF('Basisgegevens+Uitleg'!$C$6="Ja",L287&amp;M287&amp;N287&amp;O287,"")&amp;IF('Basisgegevens+Uitleg'!$C$7="Ja",Q287&amp;R287&amp;S287&amp;T287,"")&amp;IF('Basisgegevens+Uitleg'!$C$8="Ja",V287&amp;W287&amp;X287&amp;Y287,"")&amp;IF('Basisgegevens+Uitleg'!$C$9="Ja",AA287&amp;AB287&amp;AC287&amp;AD287,"")),1))=TRUE,"","A")))</f>
        <v>--</v>
      </c>
      <c r="E287" s="110" t="str">
        <f t="shared" si="14"/>
        <v>--</v>
      </c>
      <c r="F287" s="138" t="str">
        <f>IF(ROW(E287)-5&lt;='Basisgegevens+Uitleg'!$C$2,F286+1,"--")</f>
        <v>--</v>
      </c>
      <c r="G287" s="86"/>
      <c r="H287" s="82"/>
      <c r="I287" s="82"/>
      <c r="J287" s="87"/>
      <c r="K287" s="9"/>
      <c r="L287" s="86"/>
      <c r="M287" s="82"/>
      <c r="N287" s="82"/>
      <c r="O287" s="87"/>
      <c r="P287" s="9"/>
      <c r="Q287" s="86"/>
      <c r="R287" s="82"/>
      <c r="S287" s="82"/>
      <c r="T287" s="87"/>
      <c r="U287" s="9"/>
      <c r="V287" s="86"/>
      <c r="W287" s="82"/>
      <c r="X287" s="82"/>
      <c r="Y287" s="87"/>
      <c r="Z287" s="9"/>
      <c r="AA287" s="86"/>
      <c r="AB287" s="82"/>
      <c r="AC287" s="82"/>
      <c r="AD287" s="87"/>
      <c r="AE287" s="9"/>
      <c r="AF287" s="108"/>
      <c r="AG287" s="18" t="str">
        <f>IF(ISERROR(VLOOKUP($F287,'Speciale dagen&amp;Activiteiten'!$A$3:$A$100,1,FALSE))=TRUE,"",VLOOKUP($F287,'Speciale dagen&amp;Activiteiten'!$A$3:$B$100,2,FALSE))</f>
        <v/>
      </c>
      <c r="AH287" s="14" t="str">
        <f>IF(ISERROR(VLOOKUP(CONCATENATE(DAY($F287),"-",MONTH($F287)),Verjaardagen!$C$2:$C$101,1,FALSE))=TRUE,"",VLOOKUP(CONCATENATE(DAY($F287),"-",MONTH($F287)),Verjaardagen!$C$2:$E$101,3,FALSE))</f>
        <v/>
      </c>
      <c r="AI287" s="15" t="str">
        <f>IF(ISERROR(VLOOKUP(F287,'School(vakanties)&amp;Activiteiten'!A$4:A$102,1,FALSE)=TRUE),IF(ISERROR(VLOOKUP(F287,'School(vakanties)&amp;Activiteiten'!B$4:B$102,1,FALSE)=TRUE),IF(AJ287&gt;0,AI286,""),VLOOKUP(F287,'School(vakanties)&amp;Activiteiten'!B$4:C$102,2,FALSE)),VLOOKUP(F287,'School(vakanties)&amp;Activiteiten'!A$4:C$102,3,FALSE))</f>
        <v/>
      </c>
      <c r="AJ287" s="16">
        <f>IF(ISERROR(VLOOKUP(F287,'School(vakanties)&amp;Activiteiten'!A$4:A$102,1,FALSE)=TRUE),IF(AND(AJ286&gt;0,AJ286&lt;999),AJ286-1,0),VLOOKUP(F287,'School(vakanties)&amp;Activiteiten'!A$4:D$102,4,FALSE))</f>
        <v>0</v>
      </c>
    </row>
    <row r="288" spans="1:36" x14ac:dyDescent="0.25">
      <c r="A288" s="180" t="str">
        <f t="shared" si="12"/>
        <v>--</v>
      </c>
      <c r="B288" s="110" t="str">
        <f t="shared" si="13"/>
        <v>--</v>
      </c>
      <c r="C288" s="179" t="str">
        <f>IF(F288="--","--",IF(ISEVEN(B288)=TRUE,SUBSTITUTE(LEFT(VLOOKUP(E288,'Basisgegevens+Uitleg'!$B$19:$D$25,3,),1),0,"--"),SUBSTITUTE(LEFT(VLOOKUP(E288,'Basisgegevens+Uitleg'!$B$19:$C$25,2,),1),0,"--")))</f>
        <v>--</v>
      </c>
      <c r="D288" s="179" t="str">
        <f>IF(F288="--","--",TRIM(IF(ISERROR(SEARCH("V",IF(IF('Basisgegevens+Uitleg'!$C$5="Ja",LEN(G288&amp;H288&amp;I288&amp;J288),0)+IF('Basisgegevens+Uitleg'!$C$6="Ja",LEN(L288&amp;M288&amp;N288&amp;O288),0)+IF('Basisgegevens+Uitleg'!$C$7="Ja",LEN(Q288&amp;R288&amp;S288&amp;T288),0)+IF('Basisgegevens+Uitleg'!$C$8="Ja",LEN(V288&amp;W288&amp;X288&amp;Y288),0)+IF('Basisgegevens+Uitleg'!$C$9="Ja",LEN(AA288&amp;AB288&amp;AC288&amp;AD288),0)&lt;(4+IF('Basisgegevens+Uitleg'!$C$6="Ja",4,0)+IF('Basisgegevens+Uitleg'!$C$7="Ja",4,0)+IF('Basisgegevens+Uitleg'!$C$8="Ja",4,0)+IF('Basisgegevens+Uitleg'!$C$9="Ja",4,0)),C288,"Niet")&amp;(G288&amp;H288&amp;I288&amp;J288&amp;IF('Basisgegevens+Uitleg'!$C$6="Ja",L288&amp;M288&amp;N288&amp;O288,"")&amp;IF('Basisgegevens+Uitleg'!$C$7="Ja",Q288&amp;R288&amp;S288&amp;T288,"")&amp;IF('Basisgegevens+Uitleg'!$C$8="Ja",V288&amp;W288&amp;X288&amp;Y288,"")&amp;IF('Basisgegevens+Uitleg'!$C$9="Ja",AA288&amp;AB288&amp;AC288&amp;AD288,"")),1))=TRUE,"","V ")&amp;IF(ISERROR(SEARCH("M",IF(IF('Basisgegevens+Uitleg'!$C$5="Ja",LEN(G288&amp;H288&amp;I288&amp;J288),0)+IF('Basisgegevens+Uitleg'!$C$6="Ja",LEN(L288&amp;M288&amp;N288&amp;O288),0)+IF('Basisgegevens+Uitleg'!$C$7="Ja",LEN(Q288&amp;R288&amp;S288&amp;T288),0)+IF('Basisgegevens+Uitleg'!$C$8="Ja",LEN(V288&amp;W288&amp;X288&amp;Y288),0)+IF('Basisgegevens+Uitleg'!$C$9="Ja",LEN(AA288&amp;AB288&amp;AC288&amp;AD288),0)&lt;(4+IF('Basisgegevens+Uitleg'!$C$6="Ja",4,0)+IF('Basisgegevens+Uitleg'!$C$7="Ja",4,0)+IF('Basisgegevens+Uitleg'!$C$8="Ja",4,0)+IF('Basisgegevens+Uitleg'!$C$9="Ja",4,0)),C288,"Niet")&amp;(G288&amp;H288&amp;I288&amp;J288&amp;IF('Basisgegevens+Uitleg'!$C$6="Ja",L288&amp;M288&amp;N288&amp;O288,"")&amp;IF('Basisgegevens+Uitleg'!$C$7="Ja",Q288&amp;R288&amp;S288&amp;T288,"")&amp;IF('Basisgegevens+Uitleg'!$C$8="Ja",V288&amp;W288&amp;X288&amp;Y288,"")&amp;IF('Basisgegevens+Uitleg'!$C$9="Ja",AA288&amp;AB288&amp;AC288&amp;AD288,"")),1))=TRUE,"","M ")&amp;IF(ISERROR(SEARCH("A",IF(IF('Basisgegevens+Uitleg'!$C$5="Ja",LEN(G288&amp;H288&amp;I288&amp;J288),0)+IF('Basisgegevens+Uitleg'!$C$6="Ja",LEN(L288&amp;M288&amp;N288&amp;O288),0)+IF('Basisgegevens+Uitleg'!$C$7="Ja",LEN(Q288&amp;R288&amp;S288&amp;T288),0)+IF('Basisgegevens+Uitleg'!$C$8="Ja",LEN(V288&amp;W288&amp;X288&amp;Y288),0)+IF('Basisgegevens+Uitleg'!$C$9="Ja",LEN(AA288&amp;AB288&amp;AC288&amp;AD288),0)&lt;(4+IF('Basisgegevens+Uitleg'!$C$6="Ja",4,0)+IF('Basisgegevens+Uitleg'!$C$7="Ja",4,0)+IF('Basisgegevens+Uitleg'!$C$8="Ja",4,0)+IF('Basisgegevens+Uitleg'!$C$9="Ja",4,0)),C288,"Niet")&amp;(G288&amp;H288&amp;I288&amp;J288&amp;IF('Basisgegevens+Uitleg'!$C$6="Ja",L288&amp;M288&amp;N288&amp;O288,"")&amp;IF('Basisgegevens+Uitleg'!$C$7="Ja",Q288&amp;R288&amp;S288&amp;T288,"")&amp;IF('Basisgegevens+Uitleg'!$C$8="Ja",V288&amp;W288&amp;X288&amp;Y288,"")&amp;IF('Basisgegevens+Uitleg'!$C$9="Ja",AA288&amp;AB288&amp;AC288&amp;AD288,"")),1))=TRUE,"","A")))</f>
        <v>--</v>
      </c>
      <c r="E288" s="110" t="str">
        <f t="shared" si="14"/>
        <v>--</v>
      </c>
      <c r="F288" s="138" t="str">
        <f>IF(ROW(E288)-5&lt;='Basisgegevens+Uitleg'!$C$2,F287+1,"--")</f>
        <v>--</v>
      </c>
      <c r="G288" s="86"/>
      <c r="H288" s="82"/>
      <c r="I288" s="82"/>
      <c r="J288" s="87"/>
      <c r="K288" s="9"/>
      <c r="L288" s="86"/>
      <c r="M288" s="82"/>
      <c r="N288" s="82"/>
      <c r="O288" s="87"/>
      <c r="P288" s="9"/>
      <c r="Q288" s="86"/>
      <c r="R288" s="82"/>
      <c r="S288" s="82"/>
      <c r="T288" s="87"/>
      <c r="U288" s="9"/>
      <c r="V288" s="86"/>
      <c r="W288" s="82"/>
      <c r="X288" s="82"/>
      <c r="Y288" s="87"/>
      <c r="Z288" s="9"/>
      <c r="AA288" s="86"/>
      <c r="AB288" s="82"/>
      <c r="AC288" s="82"/>
      <c r="AD288" s="87"/>
      <c r="AE288" s="9"/>
      <c r="AF288" s="108"/>
      <c r="AG288" s="18" t="str">
        <f>IF(ISERROR(VLOOKUP($F288,'Speciale dagen&amp;Activiteiten'!$A$3:$A$100,1,FALSE))=TRUE,"",VLOOKUP($F288,'Speciale dagen&amp;Activiteiten'!$A$3:$B$100,2,FALSE))</f>
        <v/>
      </c>
      <c r="AH288" s="14" t="str">
        <f>IF(ISERROR(VLOOKUP(CONCATENATE(DAY($F288),"-",MONTH($F288)),Verjaardagen!$C$2:$C$101,1,FALSE))=TRUE,"",VLOOKUP(CONCATENATE(DAY($F288),"-",MONTH($F288)),Verjaardagen!$C$2:$E$101,3,FALSE))</f>
        <v/>
      </c>
      <c r="AI288" s="15" t="str">
        <f>IF(ISERROR(VLOOKUP(F288,'School(vakanties)&amp;Activiteiten'!A$4:A$102,1,FALSE)=TRUE),IF(ISERROR(VLOOKUP(F288,'School(vakanties)&amp;Activiteiten'!B$4:B$102,1,FALSE)=TRUE),IF(AJ288&gt;0,AI287,""),VLOOKUP(F288,'School(vakanties)&amp;Activiteiten'!B$4:C$102,2,FALSE)),VLOOKUP(F288,'School(vakanties)&amp;Activiteiten'!A$4:C$102,3,FALSE))</f>
        <v/>
      </c>
      <c r="AJ288" s="16">
        <f>IF(ISERROR(VLOOKUP(F288,'School(vakanties)&amp;Activiteiten'!A$4:A$102,1,FALSE)=TRUE),IF(AND(AJ287&gt;0,AJ287&lt;999),AJ287-1,0),VLOOKUP(F288,'School(vakanties)&amp;Activiteiten'!A$4:D$102,4,FALSE))</f>
        <v>0</v>
      </c>
    </row>
    <row r="289" spans="1:36" x14ac:dyDescent="0.25">
      <c r="A289" s="180" t="str">
        <f t="shared" si="12"/>
        <v>--</v>
      </c>
      <c r="B289" s="110" t="str">
        <f t="shared" si="13"/>
        <v>--</v>
      </c>
      <c r="C289" s="179" t="str">
        <f>IF(F289="--","--",IF(ISEVEN(B289)=TRUE,SUBSTITUTE(LEFT(VLOOKUP(E289,'Basisgegevens+Uitleg'!$B$19:$D$25,3,),1),0,"--"),SUBSTITUTE(LEFT(VLOOKUP(E289,'Basisgegevens+Uitleg'!$B$19:$C$25,2,),1),0,"--")))</f>
        <v>--</v>
      </c>
      <c r="D289" s="179" t="str">
        <f>IF(F289="--","--",TRIM(IF(ISERROR(SEARCH("V",IF(IF('Basisgegevens+Uitleg'!$C$5="Ja",LEN(G289&amp;H289&amp;I289&amp;J289),0)+IF('Basisgegevens+Uitleg'!$C$6="Ja",LEN(L289&amp;M289&amp;N289&amp;O289),0)+IF('Basisgegevens+Uitleg'!$C$7="Ja",LEN(Q289&amp;R289&amp;S289&amp;T289),0)+IF('Basisgegevens+Uitleg'!$C$8="Ja",LEN(V289&amp;W289&amp;X289&amp;Y289),0)+IF('Basisgegevens+Uitleg'!$C$9="Ja",LEN(AA289&amp;AB289&amp;AC289&amp;AD289),0)&lt;(4+IF('Basisgegevens+Uitleg'!$C$6="Ja",4,0)+IF('Basisgegevens+Uitleg'!$C$7="Ja",4,0)+IF('Basisgegevens+Uitleg'!$C$8="Ja",4,0)+IF('Basisgegevens+Uitleg'!$C$9="Ja",4,0)),C289,"Niet")&amp;(G289&amp;H289&amp;I289&amp;J289&amp;IF('Basisgegevens+Uitleg'!$C$6="Ja",L289&amp;M289&amp;N289&amp;O289,"")&amp;IF('Basisgegevens+Uitleg'!$C$7="Ja",Q289&amp;R289&amp;S289&amp;T289,"")&amp;IF('Basisgegevens+Uitleg'!$C$8="Ja",V289&amp;W289&amp;X289&amp;Y289,"")&amp;IF('Basisgegevens+Uitleg'!$C$9="Ja",AA289&amp;AB289&amp;AC289&amp;AD289,"")),1))=TRUE,"","V ")&amp;IF(ISERROR(SEARCH("M",IF(IF('Basisgegevens+Uitleg'!$C$5="Ja",LEN(G289&amp;H289&amp;I289&amp;J289),0)+IF('Basisgegevens+Uitleg'!$C$6="Ja",LEN(L289&amp;M289&amp;N289&amp;O289),0)+IF('Basisgegevens+Uitleg'!$C$7="Ja",LEN(Q289&amp;R289&amp;S289&amp;T289),0)+IF('Basisgegevens+Uitleg'!$C$8="Ja",LEN(V289&amp;W289&amp;X289&amp;Y289),0)+IF('Basisgegevens+Uitleg'!$C$9="Ja",LEN(AA289&amp;AB289&amp;AC289&amp;AD289),0)&lt;(4+IF('Basisgegevens+Uitleg'!$C$6="Ja",4,0)+IF('Basisgegevens+Uitleg'!$C$7="Ja",4,0)+IF('Basisgegevens+Uitleg'!$C$8="Ja",4,0)+IF('Basisgegevens+Uitleg'!$C$9="Ja",4,0)),C289,"Niet")&amp;(G289&amp;H289&amp;I289&amp;J289&amp;IF('Basisgegevens+Uitleg'!$C$6="Ja",L289&amp;M289&amp;N289&amp;O289,"")&amp;IF('Basisgegevens+Uitleg'!$C$7="Ja",Q289&amp;R289&amp;S289&amp;T289,"")&amp;IF('Basisgegevens+Uitleg'!$C$8="Ja",V289&amp;W289&amp;X289&amp;Y289,"")&amp;IF('Basisgegevens+Uitleg'!$C$9="Ja",AA289&amp;AB289&amp;AC289&amp;AD289,"")),1))=TRUE,"","M ")&amp;IF(ISERROR(SEARCH("A",IF(IF('Basisgegevens+Uitleg'!$C$5="Ja",LEN(G289&amp;H289&amp;I289&amp;J289),0)+IF('Basisgegevens+Uitleg'!$C$6="Ja",LEN(L289&amp;M289&amp;N289&amp;O289),0)+IF('Basisgegevens+Uitleg'!$C$7="Ja",LEN(Q289&amp;R289&amp;S289&amp;T289),0)+IF('Basisgegevens+Uitleg'!$C$8="Ja",LEN(V289&amp;W289&amp;X289&amp;Y289),0)+IF('Basisgegevens+Uitleg'!$C$9="Ja",LEN(AA289&amp;AB289&amp;AC289&amp;AD289),0)&lt;(4+IF('Basisgegevens+Uitleg'!$C$6="Ja",4,0)+IF('Basisgegevens+Uitleg'!$C$7="Ja",4,0)+IF('Basisgegevens+Uitleg'!$C$8="Ja",4,0)+IF('Basisgegevens+Uitleg'!$C$9="Ja",4,0)),C289,"Niet")&amp;(G289&amp;H289&amp;I289&amp;J289&amp;IF('Basisgegevens+Uitleg'!$C$6="Ja",L289&amp;M289&amp;N289&amp;O289,"")&amp;IF('Basisgegevens+Uitleg'!$C$7="Ja",Q289&amp;R289&amp;S289&amp;T289,"")&amp;IF('Basisgegevens+Uitleg'!$C$8="Ja",V289&amp;W289&amp;X289&amp;Y289,"")&amp;IF('Basisgegevens+Uitleg'!$C$9="Ja",AA289&amp;AB289&amp;AC289&amp;AD289,"")),1))=TRUE,"","A")))</f>
        <v>--</v>
      </c>
      <c r="E289" s="110" t="str">
        <f t="shared" si="14"/>
        <v>--</v>
      </c>
      <c r="F289" s="138" t="str">
        <f>IF(ROW(E289)-5&lt;='Basisgegevens+Uitleg'!$C$2,F288+1,"--")</f>
        <v>--</v>
      </c>
      <c r="G289" s="86"/>
      <c r="H289" s="82"/>
      <c r="I289" s="82"/>
      <c r="J289" s="87"/>
      <c r="K289" s="9"/>
      <c r="L289" s="86"/>
      <c r="M289" s="82"/>
      <c r="N289" s="82"/>
      <c r="O289" s="87"/>
      <c r="P289" s="9"/>
      <c r="Q289" s="86"/>
      <c r="R289" s="82"/>
      <c r="S289" s="82"/>
      <c r="T289" s="87"/>
      <c r="U289" s="9"/>
      <c r="V289" s="86"/>
      <c r="W289" s="82"/>
      <c r="X289" s="82"/>
      <c r="Y289" s="87"/>
      <c r="Z289" s="9"/>
      <c r="AA289" s="86"/>
      <c r="AB289" s="82"/>
      <c r="AC289" s="82"/>
      <c r="AD289" s="87"/>
      <c r="AE289" s="9"/>
      <c r="AF289" s="108"/>
      <c r="AG289" s="18" t="str">
        <f>IF(ISERROR(VLOOKUP($F289,'Speciale dagen&amp;Activiteiten'!$A$3:$A$100,1,FALSE))=TRUE,"",VLOOKUP($F289,'Speciale dagen&amp;Activiteiten'!$A$3:$B$100,2,FALSE))</f>
        <v/>
      </c>
      <c r="AH289" s="14" t="str">
        <f>IF(ISERROR(VLOOKUP(CONCATENATE(DAY($F289),"-",MONTH($F289)),Verjaardagen!$C$2:$C$101,1,FALSE))=TRUE,"",VLOOKUP(CONCATENATE(DAY($F289),"-",MONTH($F289)),Verjaardagen!$C$2:$E$101,3,FALSE))</f>
        <v/>
      </c>
      <c r="AI289" s="15" t="str">
        <f>IF(ISERROR(VLOOKUP(F289,'School(vakanties)&amp;Activiteiten'!A$4:A$102,1,FALSE)=TRUE),IF(ISERROR(VLOOKUP(F289,'School(vakanties)&amp;Activiteiten'!B$4:B$102,1,FALSE)=TRUE),IF(AJ289&gt;0,AI288,""),VLOOKUP(F289,'School(vakanties)&amp;Activiteiten'!B$4:C$102,2,FALSE)),VLOOKUP(F289,'School(vakanties)&amp;Activiteiten'!A$4:C$102,3,FALSE))</f>
        <v/>
      </c>
      <c r="AJ289" s="16">
        <f>IF(ISERROR(VLOOKUP(F289,'School(vakanties)&amp;Activiteiten'!A$4:A$102,1,FALSE)=TRUE),IF(AND(AJ288&gt;0,AJ288&lt;999),AJ288-1,0),VLOOKUP(F289,'School(vakanties)&amp;Activiteiten'!A$4:D$102,4,FALSE))</f>
        <v>0</v>
      </c>
    </row>
    <row r="290" spans="1:36" x14ac:dyDescent="0.25">
      <c r="A290" s="180" t="str">
        <f t="shared" si="12"/>
        <v>--</v>
      </c>
      <c r="B290" s="110" t="str">
        <f t="shared" si="13"/>
        <v>--</v>
      </c>
      <c r="C290" s="179" t="str">
        <f>IF(F290="--","--",IF(ISEVEN(B290)=TRUE,SUBSTITUTE(LEFT(VLOOKUP(E290,'Basisgegevens+Uitleg'!$B$19:$D$25,3,),1),0,"--"),SUBSTITUTE(LEFT(VLOOKUP(E290,'Basisgegevens+Uitleg'!$B$19:$C$25,2,),1),0,"--")))</f>
        <v>--</v>
      </c>
      <c r="D290" s="179" t="str">
        <f>IF(F290="--","--",TRIM(IF(ISERROR(SEARCH("V",IF(IF('Basisgegevens+Uitleg'!$C$5="Ja",LEN(G290&amp;H290&amp;I290&amp;J290),0)+IF('Basisgegevens+Uitleg'!$C$6="Ja",LEN(L290&amp;M290&amp;N290&amp;O290),0)+IF('Basisgegevens+Uitleg'!$C$7="Ja",LEN(Q290&amp;R290&amp;S290&amp;T290),0)+IF('Basisgegevens+Uitleg'!$C$8="Ja",LEN(V290&amp;W290&amp;X290&amp;Y290),0)+IF('Basisgegevens+Uitleg'!$C$9="Ja",LEN(AA290&amp;AB290&amp;AC290&amp;AD290),0)&lt;(4+IF('Basisgegevens+Uitleg'!$C$6="Ja",4,0)+IF('Basisgegevens+Uitleg'!$C$7="Ja",4,0)+IF('Basisgegevens+Uitleg'!$C$8="Ja",4,0)+IF('Basisgegevens+Uitleg'!$C$9="Ja",4,0)),C290,"Niet")&amp;(G290&amp;H290&amp;I290&amp;J290&amp;IF('Basisgegevens+Uitleg'!$C$6="Ja",L290&amp;M290&amp;N290&amp;O290,"")&amp;IF('Basisgegevens+Uitleg'!$C$7="Ja",Q290&amp;R290&amp;S290&amp;T290,"")&amp;IF('Basisgegevens+Uitleg'!$C$8="Ja",V290&amp;W290&amp;X290&amp;Y290,"")&amp;IF('Basisgegevens+Uitleg'!$C$9="Ja",AA290&amp;AB290&amp;AC290&amp;AD290,"")),1))=TRUE,"","V ")&amp;IF(ISERROR(SEARCH("M",IF(IF('Basisgegevens+Uitleg'!$C$5="Ja",LEN(G290&amp;H290&amp;I290&amp;J290),0)+IF('Basisgegevens+Uitleg'!$C$6="Ja",LEN(L290&amp;M290&amp;N290&amp;O290),0)+IF('Basisgegevens+Uitleg'!$C$7="Ja",LEN(Q290&amp;R290&amp;S290&amp;T290),0)+IF('Basisgegevens+Uitleg'!$C$8="Ja",LEN(V290&amp;W290&amp;X290&amp;Y290),0)+IF('Basisgegevens+Uitleg'!$C$9="Ja",LEN(AA290&amp;AB290&amp;AC290&amp;AD290),0)&lt;(4+IF('Basisgegevens+Uitleg'!$C$6="Ja",4,0)+IF('Basisgegevens+Uitleg'!$C$7="Ja",4,0)+IF('Basisgegevens+Uitleg'!$C$8="Ja",4,0)+IF('Basisgegevens+Uitleg'!$C$9="Ja",4,0)),C290,"Niet")&amp;(G290&amp;H290&amp;I290&amp;J290&amp;IF('Basisgegevens+Uitleg'!$C$6="Ja",L290&amp;M290&amp;N290&amp;O290,"")&amp;IF('Basisgegevens+Uitleg'!$C$7="Ja",Q290&amp;R290&amp;S290&amp;T290,"")&amp;IF('Basisgegevens+Uitleg'!$C$8="Ja",V290&amp;W290&amp;X290&amp;Y290,"")&amp;IF('Basisgegevens+Uitleg'!$C$9="Ja",AA290&amp;AB290&amp;AC290&amp;AD290,"")),1))=TRUE,"","M ")&amp;IF(ISERROR(SEARCH("A",IF(IF('Basisgegevens+Uitleg'!$C$5="Ja",LEN(G290&amp;H290&amp;I290&amp;J290),0)+IF('Basisgegevens+Uitleg'!$C$6="Ja",LEN(L290&amp;M290&amp;N290&amp;O290),0)+IF('Basisgegevens+Uitleg'!$C$7="Ja",LEN(Q290&amp;R290&amp;S290&amp;T290),0)+IF('Basisgegevens+Uitleg'!$C$8="Ja",LEN(V290&amp;W290&amp;X290&amp;Y290),0)+IF('Basisgegevens+Uitleg'!$C$9="Ja",LEN(AA290&amp;AB290&amp;AC290&amp;AD290),0)&lt;(4+IF('Basisgegevens+Uitleg'!$C$6="Ja",4,0)+IF('Basisgegevens+Uitleg'!$C$7="Ja",4,0)+IF('Basisgegevens+Uitleg'!$C$8="Ja",4,0)+IF('Basisgegevens+Uitleg'!$C$9="Ja",4,0)),C290,"Niet")&amp;(G290&amp;H290&amp;I290&amp;J290&amp;IF('Basisgegevens+Uitleg'!$C$6="Ja",L290&amp;M290&amp;N290&amp;O290,"")&amp;IF('Basisgegevens+Uitleg'!$C$7="Ja",Q290&amp;R290&amp;S290&amp;T290,"")&amp;IF('Basisgegevens+Uitleg'!$C$8="Ja",V290&amp;W290&amp;X290&amp;Y290,"")&amp;IF('Basisgegevens+Uitleg'!$C$9="Ja",AA290&amp;AB290&amp;AC290&amp;AD290,"")),1))=TRUE,"","A")))</f>
        <v>--</v>
      </c>
      <c r="E290" s="110" t="str">
        <f t="shared" si="14"/>
        <v>--</v>
      </c>
      <c r="F290" s="138" t="str">
        <f>IF(ROW(E290)-5&lt;='Basisgegevens+Uitleg'!$C$2,F289+1,"--")</f>
        <v>--</v>
      </c>
      <c r="G290" s="86"/>
      <c r="H290" s="82"/>
      <c r="I290" s="82"/>
      <c r="J290" s="87"/>
      <c r="K290" s="9"/>
      <c r="L290" s="86"/>
      <c r="M290" s="82"/>
      <c r="N290" s="82"/>
      <c r="O290" s="87"/>
      <c r="P290" s="9"/>
      <c r="Q290" s="86"/>
      <c r="R290" s="82"/>
      <c r="S290" s="82"/>
      <c r="T290" s="87"/>
      <c r="U290" s="9"/>
      <c r="V290" s="86"/>
      <c r="W290" s="82"/>
      <c r="X290" s="82"/>
      <c r="Y290" s="87"/>
      <c r="Z290" s="9"/>
      <c r="AA290" s="86"/>
      <c r="AB290" s="82"/>
      <c r="AC290" s="82"/>
      <c r="AD290" s="87"/>
      <c r="AE290" s="9"/>
      <c r="AF290" s="108"/>
      <c r="AG290" s="18" t="str">
        <f>IF(ISERROR(VLOOKUP($F290,'Speciale dagen&amp;Activiteiten'!$A$3:$A$100,1,FALSE))=TRUE,"",VLOOKUP($F290,'Speciale dagen&amp;Activiteiten'!$A$3:$B$100,2,FALSE))</f>
        <v/>
      </c>
      <c r="AH290" s="14" t="str">
        <f>IF(ISERROR(VLOOKUP(CONCATENATE(DAY($F290),"-",MONTH($F290)),Verjaardagen!$C$2:$C$101,1,FALSE))=TRUE,"",VLOOKUP(CONCATENATE(DAY($F290),"-",MONTH($F290)),Verjaardagen!$C$2:$E$101,3,FALSE))</f>
        <v/>
      </c>
      <c r="AI290" s="15" t="str">
        <f>IF(ISERROR(VLOOKUP(F290,'School(vakanties)&amp;Activiteiten'!A$4:A$102,1,FALSE)=TRUE),IF(ISERROR(VLOOKUP(F290,'School(vakanties)&amp;Activiteiten'!B$4:B$102,1,FALSE)=TRUE),IF(AJ290&gt;0,AI289,""),VLOOKUP(F290,'School(vakanties)&amp;Activiteiten'!B$4:C$102,2,FALSE)),VLOOKUP(F290,'School(vakanties)&amp;Activiteiten'!A$4:C$102,3,FALSE))</f>
        <v/>
      </c>
      <c r="AJ290" s="16">
        <f>IF(ISERROR(VLOOKUP(F290,'School(vakanties)&amp;Activiteiten'!A$4:A$102,1,FALSE)=TRUE),IF(AND(AJ289&gt;0,AJ289&lt;999),AJ289-1,0),VLOOKUP(F290,'School(vakanties)&amp;Activiteiten'!A$4:D$102,4,FALSE))</f>
        <v>0</v>
      </c>
    </row>
    <row r="291" spans="1:36" x14ac:dyDescent="0.25">
      <c r="A291" s="180" t="str">
        <f t="shared" si="12"/>
        <v>--</v>
      </c>
      <c r="B291" s="110" t="str">
        <f t="shared" si="13"/>
        <v>--</v>
      </c>
      <c r="C291" s="179" t="str">
        <f>IF(F291="--","--",IF(ISEVEN(B291)=TRUE,SUBSTITUTE(LEFT(VLOOKUP(E291,'Basisgegevens+Uitleg'!$B$19:$D$25,3,),1),0,"--"),SUBSTITUTE(LEFT(VLOOKUP(E291,'Basisgegevens+Uitleg'!$B$19:$C$25,2,),1),0,"--")))</f>
        <v>--</v>
      </c>
      <c r="D291" s="179" t="str">
        <f>IF(F291="--","--",TRIM(IF(ISERROR(SEARCH("V",IF(IF('Basisgegevens+Uitleg'!$C$5="Ja",LEN(G291&amp;H291&amp;I291&amp;J291),0)+IF('Basisgegevens+Uitleg'!$C$6="Ja",LEN(L291&amp;M291&amp;N291&amp;O291),0)+IF('Basisgegevens+Uitleg'!$C$7="Ja",LEN(Q291&amp;R291&amp;S291&amp;T291),0)+IF('Basisgegevens+Uitleg'!$C$8="Ja",LEN(V291&amp;W291&amp;X291&amp;Y291),0)+IF('Basisgegevens+Uitleg'!$C$9="Ja",LEN(AA291&amp;AB291&amp;AC291&amp;AD291),0)&lt;(4+IF('Basisgegevens+Uitleg'!$C$6="Ja",4,0)+IF('Basisgegevens+Uitleg'!$C$7="Ja",4,0)+IF('Basisgegevens+Uitleg'!$C$8="Ja",4,0)+IF('Basisgegevens+Uitleg'!$C$9="Ja",4,0)),C291,"Niet")&amp;(G291&amp;H291&amp;I291&amp;J291&amp;IF('Basisgegevens+Uitleg'!$C$6="Ja",L291&amp;M291&amp;N291&amp;O291,"")&amp;IF('Basisgegevens+Uitleg'!$C$7="Ja",Q291&amp;R291&amp;S291&amp;T291,"")&amp;IF('Basisgegevens+Uitleg'!$C$8="Ja",V291&amp;W291&amp;X291&amp;Y291,"")&amp;IF('Basisgegevens+Uitleg'!$C$9="Ja",AA291&amp;AB291&amp;AC291&amp;AD291,"")),1))=TRUE,"","V ")&amp;IF(ISERROR(SEARCH("M",IF(IF('Basisgegevens+Uitleg'!$C$5="Ja",LEN(G291&amp;H291&amp;I291&amp;J291),0)+IF('Basisgegevens+Uitleg'!$C$6="Ja",LEN(L291&amp;M291&amp;N291&amp;O291),0)+IF('Basisgegevens+Uitleg'!$C$7="Ja",LEN(Q291&amp;R291&amp;S291&amp;T291),0)+IF('Basisgegevens+Uitleg'!$C$8="Ja",LEN(V291&amp;W291&amp;X291&amp;Y291),0)+IF('Basisgegevens+Uitleg'!$C$9="Ja",LEN(AA291&amp;AB291&amp;AC291&amp;AD291),0)&lt;(4+IF('Basisgegevens+Uitleg'!$C$6="Ja",4,0)+IF('Basisgegevens+Uitleg'!$C$7="Ja",4,0)+IF('Basisgegevens+Uitleg'!$C$8="Ja",4,0)+IF('Basisgegevens+Uitleg'!$C$9="Ja",4,0)),C291,"Niet")&amp;(G291&amp;H291&amp;I291&amp;J291&amp;IF('Basisgegevens+Uitleg'!$C$6="Ja",L291&amp;M291&amp;N291&amp;O291,"")&amp;IF('Basisgegevens+Uitleg'!$C$7="Ja",Q291&amp;R291&amp;S291&amp;T291,"")&amp;IF('Basisgegevens+Uitleg'!$C$8="Ja",V291&amp;W291&amp;X291&amp;Y291,"")&amp;IF('Basisgegevens+Uitleg'!$C$9="Ja",AA291&amp;AB291&amp;AC291&amp;AD291,"")),1))=TRUE,"","M ")&amp;IF(ISERROR(SEARCH("A",IF(IF('Basisgegevens+Uitleg'!$C$5="Ja",LEN(G291&amp;H291&amp;I291&amp;J291),0)+IF('Basisgegevens+Uitleg'!$C$6="Ja",LEN(L291&amp;M291&amp;N291&amp;O291),0)+IF('Basisgegevens+Uitleg'!$C$7="Ja",LEN(Q291&amp;R291&amp;S291&amp;T291),0)+IF('Basisgegevens+Uitleg'!$C$8="Ja",LEN(V291&amp;W291&amp;X291&amp;Y291),0)+IF('Basisgegevens+Uitleg'!$C$9="Ja",LEN(AA291&amp;AB291&amp;AC291&amp;AD291),0)&lt;(4+IF('Basisgegevens+Uitleg'!$C$6="Ja",4,0)+IF('Basisgegevens+Uitleg'!$C$7="Ja",4,0)+IF('Basisgegevens+Uitleg'!$C$8="Ja",4,0)+IF('Basisgegevens+Uitleg'!$C$9="Ja",4,0)),C291,"Niet")&amp;(G291&amp;H291&amp;I291&amp;J291&amp;IF('Basisgegevens+Uitleg'!$C$6="Ja",L291&amp;M291&amp;N291&amp;O291,"")&amp;IF('Basisgegevens+Uitleg'!$C$7="Ja",Q291&amp;R291&amp;S291&amp;T291,"")&amp;IF('Basisgegevens+Uitleg'!$C$8="Ja",V291&amp;W291&amp;X291&amp;Y291,"")&amp;IF('Basisgegevens+Uitleg'!$C$9="Ja",AA291&amp;AB291&amp;AC291&amp;AD291,"")),1))=TRUE,"","A")))</f>
        <v>--</v>
      </c>
      <c r="E291" s="110" t="str">
        <f t="shared" si="14"/>
        <v>--</v>
      </c>
      <c r="F291" s="138" t="str">
        <f>IF(ROW(E291)-5&lt;='Basisgegevens+Uitleg'!$C$2,F290+1,"--")</f>
        <v>--</v>
      </c>
      <c r="G291" s="86"/>
      <c r="H291" s="82"/>
      <c r="I291" s="82"/>
      <c r="J291" s="87"/>
      <c r="K291" s="9"/>
      <c r="L291" s="86"/>
      <c r="M291" s="82"/>
      <c r="N291" s="82"/>
      <c r="O291" s="87"/>
      <c r="P291" s="9"/>
      <c r="Q291" s="86"/>
      <c r="R291" s="82"/>
      <c r="S291" s="82"/>
      <c r="T291" s="87"/>
      <c r="U291" s="9"/>
      <c r="V291" s="86"/>
      <c r="W291" s="82"/>
      <c r="X291" s="82"/>
      <c r="Y291" s="87"/>
      <c r="Z291" s="9"/>
      <c r="AA291" s="86"/>
      <c r="AB291" s="82"/>
      <c r="AC291" s="82"/>
      <c r="AD291" s="87"/>
      <c r="AE291" s="9"/>
      <c r="AF291" s="108"/>
      <c r="AG291" s="18" t="str">
        <f>IF(ISERROR(VLOOKUP($F291,'Speciale dagen&amp;Activiteiten'!$A$3:$A$100,1,FALSE))=TRUE,"",VLOOKUP($F291,'Speciale dagen&amp;Activiteiten'!$A$3:$B$100,2,FALSE))</f>
        <v/>
      </c>
      <c r="AH291" s="14" t="str">
        <f>IF(ISERROR(VLOOKUP(CONCATENATE(DAY($F291),"-",MONTH($F291)),Verjaardagen!$C$2:$C$101,1,FALSE))=TRUE,"",VLOOKUP(CONCATENATE(DAY($F291),"-",MONTH($F291)),Verjaardagen!$C$2:$E$101,3,FALSE))</f>
        <v/>
      </c>
      <c r="AI291" s="15" t="str">
        <f>IF(ISERROR(VLOOKUP(F291,'School(vakanties)&amp;Activiteiten'!A$4:A$102,1,FALSE)=TRUE),IF(ISERROR(VLOOKUP(F291,'School(vakanties)&amp;Activiteiten'!B$4:B$102,1,FALSE)=TRUE),IF(AJ291&gt;0,AI290,""),VLOOKUP(F291,'School(vakanties)&amp;Activiteiten'!B$4:C$102,2,FALSE)),VLOOKUP(F291,'School(vakanties)&amp;Activiteiten'!A$4:C$102,3,FALSE))</f>
        <v/>
      </c>
      <c r="AJ291" s="16">
        <f>IF(ISERROR(VLOOKUP(F291,'School(vakanties)&amp;Activiteiten'!A$4:A$102,1,FALSE)=TRUE),IF(AND(AJ290&gt;0,AJ290&lt;999),AJ290-1,0),VLOOKUP(F291,'School(vakanties)&amp;Activiteiten'!A$4:D$102,4,FALSE))</f>
        <v>0</v>
      </c>
    </row>
    <row r="292" spans="1:36" x14ac:dyDescent="0.25">
      <c r="A292" s="180" t="str">
        <f t="shared" si="12"/>
        <v>--</v>
      </c>
      <c r="B292" s="110" t="str">
        <f t="shared" si="13"/>
        <v>--</v>
      </c>
      <c r="C292" s="179" t="str">
        <f>IF(F292="--","--",IF(ISEVEN(B292)=TRUE,SUBSTITUTE(LEFT(VLOOKUP(E292,'Basisgegevens+Uitleg'!$B$19:$D$25,3,),1),0,"--"),SUBSTITUTE(LEFT(VLOOKUP(E292,'Basisgegevens+Uitleg'!$B$19:$C$25,2,),1),0,"--")))</f>
        <v>--</v>
      </c>
      <c r="D292" s="179" t="str">
        <f>IF(F292="--","--",TRIM(IF(ISERROR(SEARCH("V",IF(IF('Basisgegevens+Uitleg'!$C$5="Ja",LEN(G292&amp;H292&amp;I292&amp;J292),0)+IF('Basisgegevens+Uitleg'!$C$6="Ja",LEN(L292&amp;M292&amp;N292&amp;O292),0)+IF('Basisgegevens+Uitleg'!$C$7="Ja",LEN(Q292&amp;R292&amp;S292&amp;T292),0)+IF('Basisgegevens+Uitleg'!$C$8="Ja",LEN(V292&amp;W292&amp;X292&amp;Y292),0)+IF('Basisgegevens+Uitleg'!$C$9="Ja",LEN(AA292&amp;AB292&amp;AC292&amp;AD292),0)&lt;(4+IF('Basisgegevens+Uitleg'!$C$6="Ja",4,0)+IF('Basisgegevens+Uitleg'!$C$7="Ja",4,0)+IF('Basisgegevens+Uitleg'!$C$8="Ja",4,0)+IF('Basisgegevens+Uitleg'!$C$9="Ja",4,0)),C292,"Niet")&amp;(G292&amp;H292&amp;I292&amp;J292&amp;IF('Basisgegevens+Uitleg'!$C$6="Ja",L292&amp;M292&amp;N292&amp;O292,"")&amp;IF('Basisgegevens+Uitleg'!$C$7="Ja",Q292&amp;R292&amp;S292&amp;T292,"")&amp;IF('Basisgegevens+Uitleg'!$C$8="Ja",V292&amp;W292&amp;X292&amp;Y292,"")&amp;IF('Basisgegevens+Uitleg'!$C$9="Ja",AA292&amp;AB292&amp;AC292&amp;AD292,"")),1))=TRUE,"","V ")&amp;IF(ISERROR(SEARCH("M",IF(IF('Basisgegevens+Uitleg'!$C$5="Ja",LEN(G292&amp;H292&amp;I292&amp;J292),0)+IF('Basisgegevens+Uitleg'!$C$6="Ja",LEN(L292&amp;M292&amp;N292&amp;O292),0)+IF('Basisgegevens+Uitleg'!$C$7="Ja",LEN(Q292&amp;R292&amp;S292&amp;T292),0)+IF('Basisgegevens+Uitleg'!$C$8="Ja",LEN(V292&amp;W292&amp;X292&amp;Y292),0)+IF('Basisgegevens+Uitleg'!$C$9="Ja",LEN(AA292&amp;AB292&amp;AC292&amp;AD292),0)&lt;(4+IF('Basisgegevens+Uitleg'!$C$6="Ja",4,0)+IF('Basisgegevens+Uitleg'!$C$7="Ja",4,0)+IF('Basisgegevens+Uitleg'!$C$8="Ja",4,0)+IF('Basisgegevens+Uitleg'!$C$9="Ja",4,0)),C292,"Niet")&amp;(G292&amp;H292&amp;I292&amp;J292&amp;IF('Basisgegevens+Uitleg'!$C$6="Ja",L292&amp;M292&amp;N292&amp;O292,"")&amp;IF('Basisgegevens+Uitleg'!$C$7="Ja",Q292&amp;R292&amp;S292&amp;T292,"")&amp;IF('Basisgegevens+Uitleg'!$C$8="Ja",V292&amp;W292&amp;X292&amp;Y292,"")&amp;IF('Basisgegevens+Uitleg'!$C$9="Ja",AA292&amp;AB292&amp;AC292&amp;AD292,"")),1))=TRUE,"","M ")&amp;IF(ISERROR(SEARCH("A",IF(IF('Basisgegevens+Uitleg'!$C$5="Ja",LEN(G292&amp;H292&amp;I292&amp;J292),0)+IF('Basisgegevens+Uitleg'!$C$6="Ja",LEN(L292&amp;M292&amp;N292&amp;O292),0)+IF('Basisgegevens+Uitleg'!$C$7="Ja",LEN(Q292&amp;R292&amp;S292&amp;T292),0)+IF('Basisgegevens+Uitleg'!$C$8="Ja",LEN(V292&amp;W292&amp;X292&amp;Y292),0)+IF('Basisgegevens+Uitleg'!$C$9="Ja",LEN(AA292&amp;AB292&amp;AC292&amp;AD292),0)&lt;(4+IF('Basisgegevens+Uitleg'!$C$6="Ja",4,0)+IF('Basisgegevens+Uitleg'!$C$7="Ja",4,0)+IF('Basisgegevens+Uitleg'!$C$8="Ja",4,0)+IF('Basisgegevens+Uitleg'!$C$9="Ja",4,0)),C292,"Niet")&amp;(G292&amp;H292&amp;I292&amp;J292&amp;IF('Basisgegevens+Uitleg'!$C$6="Ja",L292&amp;M292&amp;N292&amp;O292,"")&amp;IF('Basisgegevens+Uitleg'!$C$7="Ja",Q292&amp;R292&amp;S292&amp;T292,"")&amp;IF('Basisgegevens+Uitleg'!$C$8="Ja",V292&amp;W292&amp;X292&amp;Y292,"")&amp;IF('Basisgegevens+Uitleg'!$C$9="Ja",AA292&amp;AB292&amp;AC292&amp;AD292,"")),1))=TRUE,"","A")))</f>
        <v>--</v>
      </c>
      <c r="E292" s="110" t="str">
        <f t="shared" si="14"/>
        <v>--</v>
      </c>
      <c r="F292" s="138" t="str">
        <f>IF(ROW(E292)-5&lt;='Basisgegevens+Uitleg'!$C$2,F291+1,"--")</f>
        <v>--</v>
      </c>
      <c r="G292" s="86"/>
      <c r="H292" s="82"/>
      <c r="I292" s="82"/>
      <c r="J292" s="87"/>
      <c r="K292" s="9"/>
      <c r="L292" s="86"/>
      <c r="M292" s="82"/>
      <c r="N292" s="82"/>
      <c r="O292" s="87"/>
      <c r="P292" s="9"/>
      <c r="Q292" s="86"/>
      <c r="R292" s="82"/>
      <c r="S292" s="82"/>
      <c r="T292" s="87"/>
      <c r="U292" s="9"/>
      <c r="V292" s="86"/>
      <c r="W292" s="82"/>
      <c r="X292" s="82"/>
      <c r="Y292" s="87"/>
      <c r="Z292" s="9"/>
      <c r="AA292" s="86"/>
      <c r="AB292" s="82"/>
      <c r="AC292" s="82"/>
      <c r="AD292" s="87"/>
      <c r="AE292" s="9"/>
      <c r="AF292" s="108"/>
      <c r="AG292" s="18" t="str">
        <f>IF(ISERROR(VLOOKUP($F292,'Speciale dagen&amp;Activiteiten'!$A$3:$A$100,1,FALSE))=TRUE,"",VLOOKUP($F292,'Speciale dagen&amp;Activiteiten'!$A$3:$B$100,2,FALSE))</f>
        <v/>
      </c>
      <c r="AH292" s="14" t="str">
        <f>IF(ISERROR(VLOOKUP(CONCATENATE(DAY($F292),"-",MONTH($F292)),Verjaardagen!$C$2:$C$101,1,FALSE))=TRUE,"",VLOOKUP(CONCATENATE(DAY($F292),"-",MONTH($F292)),Verjaardagen!$C$2:$E$101,3,FALSE))</f>
        <v/>
      </c>
      <c r="AI292" s="15" t="str">
        <f>IF(ISERROR(VLOOKUP(F292,'School(vakanties)&amp;Activiteiten'!A$4:A$102,1,FALSE)=TRUE),IF(ISERROR(VLOOKUP(F292,'School(vakanties)&amp;Activiteiten'!B$4:B$102,1,FALSE)=TRUE),IF(AJ292&gt;0,AI291,""),VLOOKUP(F292,'School(vakanties)&amp;Activiteiten'!B$4:C$102,2,FALSE)),VLOOKUP(F292,'School(vakanties)&amp;Activiteiten'!A$4:C$102,3,FALSE))</f>
        <v/>
      </c>
      <c r="AJ292" s="16">
        <f>IF(ISERROR(VLOOKUP(F292,'School(vakanties)&amp;Activiteiten'!A$4:A$102,1,FALSE)=TRUE),IF(AND(AJ291&gt;0,AJ291&lt;999),AJ291-1,0),VLOOKUP(F292,'School(vakanties)&amp;Activiteiten'!A$4:D$102,4,FALSE))</f>
        <v>0</v>
      </c>
    </row>
    <row r="293" spans="1:36" x14ac:dyDescent="0.25">
      <c r="A293" s="180" t="str">
        <f t="shared" si="12"/>
        <v>--</v>
      </c>
      <c r="B293" s="110" t="str">
        <f t="shared" si="13"/>
        <v>--</v>
      </c>
      <c r="C293" s="179" t="str">
        <f>IF(F293="--","--",IF(ISEVEN(B293)=TRUE,SUBSTITUTE(LEFT(VLOOKUP(E293,'Basisgegevens+Uitleg'!$B$19:$D$25,3,),1),0,"--"),SUBSTITUTE(LEFT(VLOOKUP(E293,'Basisgegevens+Uitleg'!$B$19:$C$25,2,),1),0,"--")))</f>
        <v>--</v>
      </c>
      <c r="D293" s="179" t="str">
        <f>IF(F293="--","--",TRIM(IF(ISERROR(SEARCH("V",IF(IF('Basisgegevens+Uitleg'!$C$5="Ja",LEN(G293&amp;H293&amp;I293&amp;J293),0)+IF('Basisgegevens+Uitleg'!$C$6="Ja",LEN(L293&amp;M293&amp;N293&amp;O293),0)+IF('Basisgegevens+Uitleg'!$C$7="Ja",LEN(Q293&amp;R293&amp;S293&amp;T293),0)+IF('Basisgegevens+Uitleg'!$C$8="Ja",LEN(V293&amp;W293&amp;X293&amp;Y293),0)+IF('Basisgegevens+Uitleg'!$C$9="Ja",LEN(AA293&amp;AB293&amp;AC293&amp;AD293),0)&lt;(4+IF('Basisgegevens+Uitleg'!$C$6="Ja",4,0)+IF('Basisgegevens+Uitleg'!$C$7="Ja",4,0)+IF('Basisgegevens+Uitleg'!$C$8="Ja",4,0)+IF('Basisgegevens+Uitleg'!$C$9="Ja",4,0)),C293,"Niet")&amp;(G293&amp;H293&amp;I293&amp;J293&amp;IF('Basisgegevens+Uitleg'!$C$6="Ja",L293&amp;M293&amp;N293&amp;O293,"")&amp;IF('Basisgegevens+Uitleg'!$C$7="Ja",Q293&amp;R293&amp;S293&amp;T293,"")&amp;IF('Basisgegevens+Uitleg'!$C$8="Ja",V293&amp;W293&amp;X293&amp;Y293,"")&amp;IF('Basisgegevens+Uitleg'!$C$9="Ja",AA293&amp;AB293&amp;AC293&amp;AD293,"")),1))=TRUE,"","V ")&amp;IF(ISERROR(SEARCH("M",IF(IF('Basisgegevens+Uitleg'!$C$5="Ja",LEN(G293&amp;H293&amp;I293&amp;J293),0)+IF('Basisgegevens+Uitleg'!$C$6="Ja",LEN(L293&amp;M293&amp;N293&amp;O293),0)+IF('Basisgegevens+Uitleg'!$C$7="Ja",LEN(Q293&amp;R293&amp;S293&amp;T293),0)+IF('Basisgegevens+Uitleg'!$C$8="Ja",LEN(V293&amp;W293&amp;X293&amp;Y293),0)+IF('Basisgegevens+Uitleg'!$C$9="Ja",LEN(AA293&amp;AB293&amp;AC293&amp;AD293),0)&lt;(4+IF('Basisgegevens+Uitleg'!$C$6="Ja",4,0)+IF('Basisgegevens+Uitleg'!$C$7="Ja",4,0)+IF('Basisgegevens+Uitleg'!$C$8="Ja",4,0)+IF('Basisgegevens+Uitleg'!$C$9="Ja",4,0)),C293,"Niet")&amp;(G293&amp;H293&amp;I293&amp;J293&amp;IF('Basisgegevens+Uitleg'!$C$6="Ja",L293&amp;M293&amp;N293&amp;O293,"")&amp;IF('Basisgegevens+Uitleg'!$C$7="Ja",Q293&amp;R293&amp;S293&amp;T293,"")&amp;IF('Basisgegevens+Uitleg'!$C$8="Ja",V293&amp;W293&amp;X293&amp;Y293,"")&amp;IF('Basisgegevens+Uitleg'!$C$9="Ja",AA293&amp;AB293&amp;AC293&amp;AD293,"")),1))=TRUE,"","M ")&amp;IF(ISERROR(SEARCH("A",IF(IF('Basisgegevens+Uitleg'!$C$5="Ja",LEN(G293&amp;H293&amp;I293&amp;J293),0)+IF('Basisgegevens+Uitleg'!$C$6="Ja",LEN(L293&amp;M293&amp;N293&amp;O293),0)+IF('Basisgegevens+Uitleg'!$C$7="Ja",LEN(Q293&amp;R293&amp;S293&amp;T293),0)+IF('Basisgegevens+Uitleg'!$C$8="Ja",LEN(V293&amp;W293&amp;X293&amp;Y293),0)+IF('Basisgegevens+Uitleg'!$C$9="Ja",LEN(AA293&amp;AB293&amp;AC293&amp;AD293),0)&lt;(4+IF('Basisgegevens+Uitleg'!$C$6="Ja",4,0)+IF('Basisgegevens+Uitleg'!$C$7="Ja",4,0)+IF('Basisgegevens+Uitleg'!$C$8="Ja",4,0)+IF('Basisgegevens+Uitleg'!$C$9="Ja",4,0)),C293,"Niet")&amp;(G293&amp;H293&amp;I293&amp;J293&amp;IF('Basisgegevens+Uitleg'!$C$6="Ja",L293&amp;M293&amp;N293&amp;O293,"")&amp;IF('Basisgegevens+Uitleg'!$C$7="Ja",Q293&amp;R293&amp;S293&amp;T293,"")&amp;IF('Basisgegevens+Uitleg'!$C$8="Ja",V293&amp;W293&amp;X293&amp;Y293,"")&amp;IF('Basisgegevens+Uitleg'!$C$9="Ja",AA293&amp;AB293&amp;AC293&amp;AD293,"")),1))=TRUE,"","A")))</f>
        <v>--</v>
      </c>
      <c r="E293" s="110" t="str">
        <f t="shared" si="14"/>
        <v>--</v>
      </c>
      <c r="F293" s="138" t="str">
        <f>IF(ROW(E293)-5&lt;='Basisgegevens+Uitleg'!$C$2,F292+1,"--")</f>
        <v>--</v>
      </c>
      <c r="G293" s="86"/>
      <c r="H293" s="82"/>
      <c r="I293" s="82"/>
      <c r="J293" s="87"/>
      <c r="K293" s="9"/>
      <c r="L293" s="86"/>
      <c r="M293" s="82"/>
      <c r="N293" s="82"/>
      <c r="O293" s="87"/>
      <c r="P293" s="9"/>
      <c r="Q293" s="86"/>
      <c r="R293" s="82"/>
      <c r="S293" s="82"/>
      <c r="T293" s="87"/>
      <c r="U293" s="9"/>
      <c r="V293" s="86"/>
      <c r="W293" s="82"/>
      <c r="X293" s="82"/>
      <c r="Y293" s="87"/>
      <c r="Z293" s="9"/>
      <c r="AA293" s="86"/>
      <c r="AB293" s="82"/>
      <c r="AC293" s="82"/>
      <c r="AD293" s="87"/>
      <c r="AE293" s="9"/>
      <c r="AF293" s="108"/>
      <c r="AG293" s="18" t="str">
        <f>IF(ISERROR(VLOOKUP($F293,'Speciale dagen&amp;Activiteiten'!$A$3:$A$100,1,FALSE))=TRUE,"",VLOOKUP($F293,'Speciale dagen&amp;Activiteiten'!$A$3:$B$100,2,FALSE))</f>
        <v/>
      </c>
      <c r="AH293" s="14" t="str">
        <f>IF(ISERROR(VLOOKUP(CONCATENATE(DAY($F293),"-",MONTH($F293)),Verjaardagen!$C$2:$C$101,1,FALSE))=TRUE,"",VLOOKUP(CONCATENATE(DAY($F293),"-",MONTH($F293)),Verjaardagen!$C$2:$E$101,3,FALSE))</f>
        <v/>
      </c>
      <c r="AI293" s="15" t="str">
        <f>IF(ISERROR(VLOOKUP(F293,'School(vakanties)&amp;Activiteiten'!A$4:A$102,1,FALSE)=TRUE),IF(ISERROR(VLOOKUP(F293,'School(vakanties)&amp;Activiteiten'!B$4:B$102,1,FALSE)=TRUE),IF(AJ293&gt;0,AI292,""),VLOOKUP(F293,'School(vakanties)&amp;Activiteiten'!B$4:C$102,2,FALSE)),VLOOKUP(F293,'School(vakanties)&amp;Activiteiten'!A$4:C$102,3,FALSE))</f>
        <v/>
      </c>
      <c r="AJ293" s="16">
        <f>IF(ISERROR(VLOOKUP(F293,'School(vakanties)&amp;Activiteiten'!A$4:A$102,1,FALSE)=TRUE),IF(AND(AJ292&gt;0,AJ292&lt;999),AJ292-1,0),VLOOKUP(F293,'School(vakanties)&amp;Activiteiten'!A$4:D$102,4,FALSE))</f>
        <v>0</v>
      </c>
    </row>
    <row r="294" spans="1:36" x14ac:dyDescent="0.25">
      <c r="A294" s="180" t="str">
        <f t="shared" si="12"/>
        <v>--</v>
      </c>
      <c r="B294" s="110" t="str">
        <f t="shared" si="13"/>
        <v>--</v>
      </c>
      <c r="C294" s="179" t="str">
        <f>IF(F294="--","--",IF(ISEVEN(B294)=TRUE,SUBSTITUTE(LEFT(VLOOKUP(E294,'Basisgegevens+Uitleg'!$B$19:$D$25,3,),1),0,"--"),SUBSTITUTE(LEFT(VLOOKUP(E294,'Basisgegevens+Uitleg'!$B$19:$C$25,2,),1),0,"--")))</f>
        <v>--</v>
      </c>
      <c r="D294" s="179" t="str">
        <f>IF(F294="--","--",TRIM(IF(ISERROR(SEARCH("V",IF(IF('Basisgegevens+Uitleg'!$C$5="Ja",LEN(G294&amp;H294&amp;I294&amp;J294),0)+IF('Basisgegevens+Uitleg'!$C$6="Ja",LEN(L294&amp;M294&amp;N294&amp;O294),0)+IF('Basisgegevens+Uitleg'!$C$7="Ja",LEN(Q294&amp;R294&amp;S294&amp;T294),0)+IF('Basisgegevens+Uitleg'!$C$8="Ja",LEN(V294&amp;W294&amp;X294&amp;Y294),0)+IF('Basisgegevens+Uitleg'!$C$9="Ja",LEN(AA294&amp;AB294&amp;AC294&amp;AD294),0)&lt;(4+IF('Basisgegevens+Uitleg'!$C$6="Ja",4,0)+IF('Basisgegevens+Uitleg'!$C$7="Ja",4,0)+IF('Basisgegevens+Uitleg'!$C$8="Ja",4,0)+IF('Basisgegevens+Uitleg'!$C$9="Ja",4,0)),C294,"Niet")&amp;(G294&amp;H294&amp;I294&amp;J294&amp;IF('Basisgegevens+Uitleg'!$C$6="Ja",L294&amp;M294&amp;N294&amp;O294,"")&amp;IF('Basisgegevens+Uitleg'!$C$7="Ja",Q294&amp;R294&amp;S294&amp;T294,"")&amp;IF('Basisgegevens+Uitleg'!$C$8="Ja",V294&amp;W294&amp;X294&amp;Y294,"")&amp;IF('Basisgegevens+Uitleg'!$C$9="Ja",AA294&amp;AB294&amp;AC294&amp;AD294,"")),1))=TRUE,"","V ")&amp;IF(ISERROR(SEARCH("M",IF(IF('Basisgegevens+Uitleg'!$C$5="Ja",LEN(G294&amp;H294&amp;I294&amp;J294),0)+IF('Basisgegevens+Uitleg'!$C$6="Ja",LEN(L294&amp;M294&amp;N294&amp;O294),0)+IF('Basisgegevens+Uitleg'!$C$7="Ja",LEN(Q294&amp;R294&amp;S294&amp;T294),0)+IF('Basisgegevens+Uitleg'!$C$8="Ja",LEN(V294&amp;W294&amp;X294&amp;Y294),0)+IF('Basisgegevens+Uitleg'!$C$9="Ja",LEN(AA294&amp;AB294&amp;AC294&amp;AD294),0)&lt;(4+IF('Basisgegevens+Uitleg'!$C$6="Ja",4,0)+IF('Basisgegevens+Uitleg'!$C$7="Ja",4,0)+IF('Basisgegevens+Uitleg'!$C$8="Ja",4,0)+IF('Basisgegevens+Uitleg'!$C$9="Ja",4,0)),C294,"Niet")&amp;(G294&amp;H294&amp;I294&amp;J294&amp;IF('Basisgegevens+Uitleg'!$C$6="Ja",L294&amp;M294&amp;N294&amp;O294,"")&amp;IF('Basisgegevens+Uitleg'!$C$7="Ja",Q294&amp;R294&amp;S294&amp;T294,"")&amp;IF('Basisgegevens+Uitleg'!$C$8="Ja",V294&amp;W294&amp;X294&amp;Y294,"")&amp;IF('Basisgegevens+Uitleg'!$C$9="Ja",AA294&amp;AB294&amp;AC294&amp;AD294,"")),1))=TRUE,"","M ")&amp;IF(ISERROR(SEARCH("A",IF(IF('Basisgegevens+Uitleg'!$C$5="Ja",LEN(G294&amp;H294&amp;I294&amp;J294),0)+IF('Basisgegevens+Uitleg'!$C$6="Ja",LEN(L294&amp;M294&amp;N294&amp;O294),0)+IF('Basisgegevens+Uitleg'!$C$7="Ja",LEN(Q294&amp;R294&amp;S294&amp;T294),0)+IF('Basisgegevens+Uitleg'!$C$8="Ja",LEN(V294&amp;W294&amp;X294&amp;Y294),0)+IF('Basisgegevens+Uitleg'!$C$9="Ja",LEN(AA294&amp;AB294&amp;AC294&amp;AD294),0)&lt;(4+IF('Basisgegevens+Uitleg'!$C$6="Ja",4,0)+IF('Basisgegevens+Uitleg'!$C$7="Ja",4,0)+IF('Basisgegevens+Uitleg'!$C$8="Ja",4,0)+IF('Basisgegevens+Uitleg'!$C$9="Ja",4,0)),C294,"Niet")&amp;(G294&amp;H294&amp;I294&amp;J294&amp;IF('Basisgegevens+Uitleg'!$C$6="Ja",L294&amp;M294&amp;N294&amp;O294,"")&amp;IF('Basisgegevens+Uitleg'!$C$7="Ja",Q294&amp;R294&amp;S294&amp;T294,"")&amp;IF('Basisgegevens+Uitleg'!$C$8="Ja",V294&amp;W294&amp;X294&amp;Y294,"")&amp;IF('Basisgegevens+Uitleg'!$C$9="Ja",AA294&amp;AB294&amp;AC294&amp;AD294,"")),1))=TRUE,"","A")))</f>
        <v>--</v>
      </c>
      <c r="E294" s="110" t="str">
        <f t="shared" si="14"/>
        <v>--</v>
      </c>
      <c r="F294" s="138" t="str">
        <f>IF(ROW(E294)-5&lt;='Basisgegevens+Uitleg'!$C$2,F293+1,"--")</f>
        <v>--</v>
      </c>
      <c r="G294" s="86"/>
      <c r="H294" s="82"/>
      <c r="I294" s="82"/>
      <c r="J294" s="87"/>
      <c r="K294" s="9"/>
      <c r="L294" s="86"/>
      <c r="M294" s="82"/>
      <c r="N294" s="82"/>
      <c r="O294" s="87"/>
      <c r="P294" s="9"/>
      <c r="Q294" s="86"/>
      <c r="R294" s="82"/>
      <c r="S294" s="82"/>
      <c r="T294" s="87"/>
      <c r="U294" s="9"/>
      <c r="V294" s="86"/>
      <c r="W294" s="82"/>
      <c r="X294" s="82"/>
      <c r="Y294" s="87"/>
      <c r="Z294" s="9"/>
      <c r="AA294" s="86"/>
      <c r="AB294" s="82"/>
      <c r="AC294" s="82"/>
      <c r="AD294" s="87"/>
      <c r="AE294" s="9"/>
      <c r="AF294" s="108"/>
      <c r="AG294" s="18" t="str">
        <f>IF(ISERROR(VLOOKUP($F294,'Speciale dagen&amp;Activiteiten'!$A$3:$A$100,1,FALSE))=TRUE,"",VLOOKUP($F294,'Speciale dagen&amp;Activiteiten'!$A$3:$B$100,2,FALSE))</f>
        <v/>
      </c>
      <c r="AH294" s="14" t="str">
        <f>IF(ISERROR(VLOOKUP(CONCATENATE(DAY($F294),"-",MONTH($F294)),Verjaardagen!$C$2:$C$101,1,FALSE))=TRUE,"",VLOOKUP(CONCATENATE(DAY($F294),"-",MONTH($F294)),Verjaardagen!$C$2:$E$101,3,FALSE))</f>
        <v/>
      </c>
      <c r="AI294" s="15" t="str">
        <f>IF(ISERROR(VLOOKUP(F294,'School(vakanties)&amp;Activiteiten'!A$4:A$102,1,FALSE)=TRUE),IF(ISERROR(VLOOKUP(F294,'School(vakanties)&amp;Activiteiten'!B$4:B$102,1,FALSE)=TRUE),IF(AJ294&gt;0,AI293,""),VLOOKUP(F294,'School(vakanties)&amp;Activiteiten'!B$4:C$102,2,FALSE)),VLOOKUP(F294,'School(vakanties)&amp;Activiteiten'!A$4:C$102,3,FALSE))</f>
        <v/>
      </c>
      <c r="AJ294" s="16">
        <f>IF(ISERROR(VLOOKUP(F294,'School(vakanties)&amp;Activiteiten'!A$4:A$102,1,FALSE)=TRUE),IF(AND(AJ293&gt;0,AJ293&lt;999),AJ293-1,0),VLOOKUP(F294,'School(vakanties)&amp;Activiteiten'!A$4:D$102,4,FALSE))</f>
        <v>0</v>
      </c>
    </row>
    <row r="295" spans="1:36" x14ac:dyDescent="0.25">
      <c r="A295" s="180" t="str">
        <f t="shared" si="12"/>
        <v>--</v>
      </c>
      <c r="B295" s="110" t="str">
        <f t="shared" si="13"/>
        <v>--</v>
      </c>
      <c r="C295" s="179" t="str">
        <f>IF(F295="--","--",IF(ISEVEN(B295)=TRUE,SUBSTITUTE(LEFT(VLOOKUP(E295,'Basisgegevens+Uitleg'!$B$19:$D$25,3,),1),0,"--"),SUBSTITUTE(LEFT(VLOOKUP(E295,'Basisgegevens+Uitleg'!$B$19:$C$25,2,),1),0,"--")))</f>
        <v>--</v>
      </c>
      <c r="D295" s="179" t="str">
        <f>IF(F295="--","--",TRIM(IF(ISERROR(SEARCH("V",IF(IF('Basisgegevens+Uitleg'!$C$5="Ja",LEN(G295&amp;H295&amp;I295&amp;J295),0)+IF('Basisgegevens+Uitleg'!$C$6="Ja",LEN(L295&amp;M295&amp;N295&amp;O295),0)+IF('Basisgegevens+Uitleg'!$C$7="Ja",LEN(Q295&amp;R295&amp;S295&amp;T295),0)+IF('Basisgegevens+Uitleg'!$C$8="Ja",LEN(V295&amp;W295&amp;X295&amp;Y295),0)+IF('Basisgegevens+Uitleg'!$C$9="Ja",LEN(AA295&amp;AB295&amp;AC295&amp;AD295),0)&lt;(4+IF('Basisgegevens+Uitleg'!$C$6="Ja",4,0)+IF('Basisgegevens+Uitleg'!$C$7="Ja",4,0)+IF('Basisgegevens+Uitleg'!$C$8="Ja",4,0)+IF('Basisgegevens+Uitleg'!$C$9="Ja",4,0)),C295,"Niet")&amp;(G295&amp;H295&amp;I295&amp;J295&amp;IF('Basisgegevens+Uitleg'!$C$6="Ja",L295&amp;M295&amp;N295&amp;O295,"")&amp;IF('Basisgegevens+Uitleg'!$C$7="Ja",Q295&amp;R295&amp;S295&amp;T295,"")&amp;IF('Basisgegevens+Uitleg'!$C$8="Ja",V295&amp;W295&amp;X295&amp;Y295,"")&amp;IF('Basisgegevens+Uitleg'!$C$9="Ja",AA295&amp;AB295&amp;AC295&amp;AD295,"")),1))=TRUE,"","V ")&amp;IF(ISERROR(SEARCH("M",IF(IF('Basisgegevens+Uitleg'!$C$5="Ja",LEN(G295&amp;H295&amp;I295&amp;J295),0)+IF('Basisgegevens+Uitleg'!$C$6="Ja",LEN(L295&amp;M295&amp;N295&amp;O295),0)+IF('Basisgegevens+Uitleg'!$C$7="Ja",LEN(Q295&amp;R295&amp;S295&amp;T295),0)+IF('Basisgegevens+Uitleg'!$C$8="Ja",LEN(V295&amp;W295&amp;X295&amp;Y295),0)+IF('Basisgegevens+Uitleg'!$C$9="Ja",LEN(AA295&amp;AB295&amp;AC295&amp;AD295),0)&lt;(4+IF('Basisgegevens+Uitleg'!$C$6="Ja",4,0)+IF('Basisgegevens+Uitleg'!$C$7="Ja",4,0)+IF('Basisgegevens+Uitleg'!$C$8="Ja",4,0)+IF('Basisgegevens+Uitleg'!$C$9="Ja",4,0)),C295,"Niet")&amp;(G295&amp;H295&amp;I295&amp;J295&amp;IF('Basisgegevens+Uitleg'!$C$6="Ja",L295&amp;M295&amp;N295&amp;O295,"")&amp;IF('Basisgegevens+Uitleg'!$C$7="Ja",Q295&amp;R295&amp;S295&amp;T295,"")&amp;IF('Basisgegevens+Uitleg'!$C$8="Ja",V295&amp;W295&amp;X295&amp;Y295,"")&amp;IF('Basisgegevens+Uitleg'!$C$9="Ja",AA295&amp;AB295&amp;AC295&amp;AD295,"")),1))=TRUE,"","M ")&amp;IF(ISERROR(SEARCH("A",IF(IF('Basisgegevens+Uitleg'!$C$5="Ja",LEN(G295&amp;H295&amp;I295&amp;J295),0)+IF('Basisgegevens+Uitleg'!$C$6="Ja",LEN(L295&amp;M295&amp;N295&amp;O295),0)+IF('Basisgegevens+Uitleg'!$C$7="Ja",LEN(Q295&amp;R295&amp;S295&amp;T295),0)+IF('Basisgegevens+Uitleg'!$C$8="Ja",LEN(V295&amp;W295&amp;X295&amp;Y295),0)+IF('Basisgegevens+Uitleg'!$C$9="Ja",LEN(AA295&amp;AB295&amp;AC295&amp;AD295),0)&lt;(4+IF('Basisgegevens+Uitleg'!$C$6="Ja",4,0)+IF('Basisgegevens+Uitleg'!$C$7="Ja",4,0)+IF('Basisgegevens+Uitleg'!$C$8="Ja",4,0)+IF('Basisgegevens+Uitleg'!$C$9="Ja",4,0)),C295,"Niet")&amp;(G295&amp;H295&amp;I295&amp;J295&amp;IF('Basisgegevens+Uitleg'!$C$6="Ja",L295&amp;M295&amp;N295&amp;O295,"")&amp;IF('Basisgegevens+Uitleg'!$C$7="Ja",Q295&amp;R295&amp;S295&amp;T295,"")&amp;IF('Basisgegevens+Uitleg'!$C$8="Ja",V295&amp;W295&amp;X295&amp;Y295,"")&amp;IF('Basisgegevens+Uitleg'!$C$9="Ja",AA295&amp;AB295&amp;AC295&amp;AD295,"")),1))=TRUE,"","A")))</f>
        <v>--</v>
      </c>
      <c r="E295" s="110" t="str">
        <f t="shared" si="14"/>
        <v>--</v>
      </c>
      <c r="F295" s="138" t="str">
        <f>IF(ROW(E295)-5&lt;='Basisgegevens+Uitleg'!$C$2,F294+1,"--")</f>
        <v>--</v>
      </c>
      <c r="G295" s="86"/>
      <c r="H295" s="82"/>
      <c r="I295" s="82"/>
      <c r="J295" s="87"/>
      <c r="K295" s="9"/>
      <c r="L295" s="86"/>
      <c r="M295" s="82"/>
      <c r="N295" s="82"/>
      <c r="O295" s="87"/>
      <c r="P295" s="9"/>
      <c r="Q295" s="86"/>
      <c r="R295" s="82"/>
      <c r="S295" s="82"/>
      <c r="T295" s="87"/>
      <c r="U295" s="9"/>
      <c r="V295" s="86"/>
      <c r="W295" s="82"/>
      <c r="X295" s="82"/>
      <c r="Y295" s="87"/>
      <c r="Z295" s="9"/>
      <c r="AA295" s="86"/>
      <c r="AB295" s="82"/>
      <c r="AC295" s="82"/>
      <c r="AD295" s="87"/>
      <c r="AE295" s="9"/>
      <c r="AF295" s="108"/>
      <c r="AG295" s="18" t="str">
        <f>IF(ISERROR(VLOOKUP($F295,'Speciale dagen&amp;Activiteiten'!$A$3:$A$100,1,FALSE))=TRUE,"",VLOOKUP($F295,'Speciale dagen&amp;Activiteiten'!$A$3:$B$100,2,FALSE))</f>
        <v/>
      </c>
      <c r="AH295" s="14" t="str">
        <f>IF(ISERROR(VLOOKUP(CONCATENATE(DAY($F295),"-",MONTH($F295)),Verjaardagen!$C$2:$C$101,1,FALSE))=TRUE,"",VLOOKUP(CONCATENATE(DAY($F295),"-",MONTH($F295)),Verjaardagen!$C$2:$E$101,3,FALSE))</f>
        <v/>
      </c>
      <c r="AI295" s="15" t="str">
        <f>IF(ISERROR(VLOOKUP(F295,'School(vakanties)&amp;Activiteiten'!A$4:A$102,1,FALSE)=TRUE),IF(ISERROR(VLOOKUP(F295,'School(vakanties)&amp;Activiteiten'!B$4:B$102,1,FALSE)=TRUE),IF(AJ295&gt;0,AI294,""),VLOOKUP(F295,'School(vakanties)&amp;Activiteiten'!B$4:C$102,2,FALSE)),VLOOKUP(F295,'School(vakanties)&amp;Activiteiten'!A$4:C$102,3,FALSE))</f>
        <v/>
      </c>
      <c r="AJ295" s="16">
        <f>IF(ISERROR(VLOOKUP(F295,'School(vakanties)&amp;Activiteiten'!A$4:A$102,1,FALSE)=TRUE),IF(AND(AJ294&gt;0,AJ294&lt;999),AJ294-1,0),VLOOKUP(F295,'School(vakanties)&amp;Activiteiten'!A$4:D$102,4,FALSE))</f>
        <v>0</v>
      </c>
    </row>
    <row r="296" spans="1:36" x14ac:dyDescent="0.25">
      <c r="A296" s="180" t="str">
        <f t="shared" si="12"/>
        <v>--</v>
      </c>
      <c r="B296" s="110" t="str">
        <f t="shared" si="13"/>
        <v>--</v>
      </c>
      <c r="C296" s="179" t="str">
        <f>IF(F296="--","--",IF(ISEVEN(B296)=TRUE,SUBSTITUTE(LEFT(VLOOKUP(E296,'Basisgegevens+Uitleg'!$B$19:$D$25,3,),1),0,"--"),SUBSTITUTE(LEFT(VLOOKUP(E296,'Basisgegevens+Uitleg'!$B$19:$C$25,2,),1),0,"--")))</f>
        <v>--</v>
      </c>
      <c r="D296" s="179" t="str">
        <f>IF(F296="--","--",TRIM(IF(ISERROR(SEARCH("V",IF(IF('Basisgegevens+Uitleg'!$C$5="Ja",LEN(G296&amp;H296&amp;I296&amp;J296),0)+IF('Basisgegevens+Uitleg'!$C$6="Ja",LEN(L296&amp;M296&amp;N296&amp;O296),0)+IF('Basisgegevens+Uitleg'!$C$7="Ja",LEN(Q296&amp;R296&amp;S296&amp;T296),0)+IF('Basisgegevens+Uitleg'!$C$8="Ja",LEN(V296&amp;W296&amp;X296&amp;Y296),0)+IF('Basisgegevens+Uitleg'!$C$9="Ja",LEN(AA296&amp;AB296&amp;AC296&amp;AD296),0)&lt;(4+IF('Basisgegevens+Uitleg'!$C$6="Ja",4,0)+IF('Basisgegevens+Uitleg'!$C$7="Ja",4,0)+IF('Basisgegevens+Uitleg'!$C$8="Ja",4,0)+IF('Basisgegevens+Uitleg'!$C$9="Ja",4,0)),C296,"Niet")&amp;(G296&amp;H296&amp;I296&amp;J296&amp;IF('Basisgegevens+Uitleg'!$C$6="Ja",L296&amp;M296&amp;N296&amp;O296,"")&amp;IF('Basisgegevens+Uitleg'!$C$7="Ja",Q296&amp;R296&amp;S296&amp;T296,"")&amp;IF('Basisgegevens+Uitleg'!$C$8="Ja",V296&amp;W296&amp;X296&amp;Y296,"")&amp;IF('Basisgegevens+Uitleg'!$C$9="Ja",AA296&amp;AB296&amp;AC296&amp;AD296,"")),1))=TRUE,"","V ")&amp;IF(ISERROR(SEARCH("M",IF(IF('Basisgegevens+Uitleg'!$C$5="Ja",LEN(G296&amp;H296&amp;I296&amp;J296),0)+IF('Basisgegevens+Uitleg'!$C$6="Ja",LEN(L296&amp;M296&amp;N296&amp;O296),0)+IF('Basisgegevens+Uitleg'!$C$7="Ja",LEN(Q296&amp;R296&amp;S296&amp;T296),0)+IF('Basisgegevens+Uitleg'!$C$8="Ja",LEN(V296&amp;W296&amp;X296&amp;Y296),0)+IF('Basisgegevens+Uitleg'!$C$9="Ja",LEN(AA296&amp;AB296&amp;AC296&amp;AD296),0)&lt;(4+IF('Basisgegevens+Uitleg'!$C$6="Ja",4,0)+IF('Basisgegevens+Uitleg'!$C$7="Ja",4,0)+IF('Basisgegevens+Uitleg'!$C$8="Ja",4,0)+IF('Basisgegevens+Uitleg'!$C$9="Ja",4,0)),C296,"Niet")&amp;(G296&amp;H296&amp;I296&amp;J296&amp;IF('Basisgegevens+Uitleg'!$C$6="Ja",L296&amp;M296&amp;N296&amp;O296,"")&amp;IF('Basisgegevens+Uitleg'!$C$7="Ja",Q296&amp;R296&amp;S296&amp;T296,"")&amp;IF('Basisgegevens+Uitleg'!$C$8="Ja",V296&amp;W296&amp;X296&amp;Y296,"")&amp;IF('Basisgegevens+Uitleg'!$C$9="Ja",AA296&amp;AB296&amp;AC296&amp;AD296,"")),1))=TRUE,"","M ")&amp;IF(ISERROR(SEARCH("A",IF(IF('Basisgegevens+Uitleg'!$C$5="Ja",LEN(G296&amp;H296&amp;I296&amp;J296),0)+IF('Basisgegevens+Uitleg'!$C$6="Ja",LEN(L296&amp;M296&amp;N296&amp;O296),0)+IF('Basisgegevens+Uitleg'!$C$7="Ja",LEN(Q296&amp;R296&amp;S296&amp;T296),0)+IF('Basisgegevens+Uitleg'!$C$8="Ja",LEN(V296&amp;W296&amp;X296&amp;Y296),0)+IF('Basisgegevens+Uitleg'!$C$9="Ja",LEN(AA296&amp;AB296&amp;AC296&amp;AD296),0)&lt;(4+IF('Basisgegevens+Uitleg'!$C$6="Ja",4,0)+IF('Basisgegevens+Uitleg'!$C$7="Ja",4,0)+IF('Basisgegevens+Uitleg'!$C$8="Ja",4,0)+IF('Basisgegevens+Uitleg'!$C$9="Ja",4,0)),C296,"Niet")&amp;(G296&amp;H296&amp;I296&amp;J296&amp;IF('Basisgegevens+Uitleg'!$C$6="Ja",L296&amp;M296&amp;N296&amp;O296,"")&amp;IF('Basisgegevens+Uitleg'!$C$7="Ja",Q296&amp;R296&amp;S296&amp;T296,"")&amp;IF('Basisgegevens+Uitleg'!$C$8="Ja",V296&amp;W296&amp;X296&amp;Y296,"")&amp;IF('Basisgegevens+Uitleg'!$C$9="Ja",AA296&amp;AB296&amp;AC296&amp;AD296,"")),1))=TRUE,"","A")))</f>
        <v>--</v>
      </c>
      <c r="E296" s="110" t="str">
        <f t="shared" si="14"/>
        <v>--</v>
      </c>
      <c r="F296" s="138" t="str">
        <f>IF(ROW(E296)-5&lt;='Basisgegevens+Uitleg'!$C$2,F295+1,"--")</f>
        <v>--</v>
      </c>
      <c r="G296" s="86"/>
      <c r="H296" s="82"/>
      <c r="I296" s="82"/>
      <c r="J296" s="87"/>
      <c r="K296" s="9"/>
      <c r="L296" s="86"/>
      <c r="M296" s="82"/>
      <c r="N296" s="82"/>
      <c r="O296" s="87"/>
      <c r="P296" s="9"/>
      <c r="Q296" s="86"/>
      <c r="R296" s="82"/>
      <c r="S296" s="82"/>
      <c r="T296" s="87"/>
      <c r="U296" s="9"/>
      <c r="V296" s="86"/>
      <c r="W296" s="82"/>
      <c r="X296" s="82"/>
      <c r="Y296" s="87"/>
      <c r="Z296" s="9"/>
      <c r="AA296" s="86"/>
      <c r="AB296" s="82"/>
      <c r="AC296" s="82"/>
      <c r="AD296" s="87"/>
      <c r="AE296" s="9"/>
      <c r="AF296" s="108"/>
      <c r="AG296" s="18" t="str">
        <f>IF(ISERROR(VLOOKUP($F296,'Speciale dagen&amp;Activiteiten'!$A$3:$A$100,1,FALSE))=TRUE,"",VLOOKUP($F296,'Speciale dagen&amp;Activiteiten'!$A$3:$B$100,2,FALSE))</f>
        <v/>
      </c>
      <c r="AH296" s="14" t="str">
        <f>IF(ISERROR(VLOOKUP(CONCATENATE(DAY($F296),"-",MONTH($F296)),Verjaardagen!$C$2:$C$101,1,FALSE))=TRUE,"",VLOOKUP(CONCATENATE(DAY($F296),"-",MONTH($F296)),Verjaardagen!$C$2:$E$101,3,FALSE))</f>
        <v/>
      </c>
      <c r="AI296" s="15" t="str">
        <f>IF(ISERROR(VLOOKUP(F296,'School(vakanties)&amp;Activiteiten'!A$4:A$102,1,FALSE)=TRUE),IF(ISERROR(VLOOKUP(F296,'School(vakanties)&amp;Activiteiten'!B$4:B$102,1,FALSE)=TRUE),IF(AJ296&gt;0,AI295,""),VLOOKUP(F296,'School(vakanties)&amp;Activiteiten'!B$4:C$102,2,FALSE)),VLOOKUP(F296,'School(vakanties)&amp;Activiteiten'!A$4:C$102,3,FALSE))</f>
        <v/>
      </c>
      <c r="AJ296" s="16">
        <f>IF(ISERROR(VLOOKUP(F296,'School(vakanties)&amp;Activiteiten'!A$4:A$102,1,FALSE)=TRUE),IF(AND(AJ295&gt;0,AJ295&lt;999),AJ295-1,0),VLOOKUP(F296,'School(vakanties)&amp;Activiteiten'!A$4:D$102,4,FALSE))</f>
        <v>0</v>
      </c>
    </row>
    <row r="297" spans="1:36" x14ac:dyDescent="0.25">
      <c r="A297" s="180" t="str">
        <f t="shared" si="12"/>
        <v>--</v>
      </c>
      <c r="B297" s="110" t="str">
        <f t="shared" si="13"/>
        <v>--</v>
      </c>
      <c r="C297" s="179" t="str">
        <f>IF(F297="--","--",IF(ISEVEN(B297)=TRUE,SUBSTITUTE(LEFT(VLOOKUP(E297,'Basisgegevens+Uitleg'!$B$19:$D$25,3,),1),0,"--"),SUBSTITUTE(LEFT(VLOOKUP(E297,'Basisgegevens+Uitleg'!$B$19:$C$25,2,),1),0,"--")))</f>
        <v>--</v>
      </c>
      <c r="D297" s="179" t="str">
        <f>IF(F297="--","--",TRIM(IF(ISERROR(SEARCH("V",IF(IF('Basisgegevens+Uitleg'!$C$5="Ja",LEN(G297&amp;H297&amp;I297&amp;J297),0)+IF('Basisgegevens+Uitleg'!$C$6="Ja",LEN(L297&amp;M297&amp;N297&amp;O297),0)+IF('Basisgegevens+Uitleg'!$C$7="Ja",LEN(Q297&amp;R297&amp;S297&amp;T297),0)+IF('Basisgegevens+Uitleg'!$C$8="Ja",LEN(V297&amp;W297&amp;X297&amp;Y297),0)+IF('Basisgegevens+Uitleg'!$C$9="Ja",LEN(AA297&amp;AB297&amp;AC297&amp;AD297),0)&lt;(4+IF('Basisgegevens+Uitleg'!$C$6="Ja",4,0)+IF('Basisgegevens+Uitleg'!$C$7="Ja",4,0)+IF('Basisgegevens+Uitleg'!$C$8="Ja",4,0)+IF('Basisgegevens+Uitleg'!$C$9="Ja",4,0)),C297,"Niet")&amp;(G297&amp;H297&amp;I297&amp;J297&amp;IF('Basisgegevens+Uitleg'!$C$6="Ja",L297&amp;M297&amp;N297&amp;O297,"")&amp;IF('Basisgegevens+Uitleg'!$C$7="Ja",Q297&amp;R297&amp;S297&amp;T297,"")&amp;IF('Basisgegevens+Uitleg'!$C$8="Ja",V297&amp;W297&amp;X297&amp;Y297,"")&amp;IF('Basisgegevens+Uitleg'!$C$9="Ja",AA297&amp;AB297&amp;AC297&amp;AD297,"")),1))=TRUE,"","V ")&amp;IF(ISERROR(SEARCH("M",IF(IF('Basisgegevens+Uitleg'!$C$5="Ja",LEN(G297&amp;H297&amp;I297&amp;J297),0)+IF('Basisgegevens+Uitleg'!$C$6="Ja",LEN(L297&amp;M297&amp;N297&amp;O297),0)+IF('Basisgegevens+Uitleg'!$C$7="Ja",LEN(Q297&amp;R297&amp;S297&amp;T297),0)+IF('Basisgegevens+Uitleg'!$C$8="Ja",LEN(V297&amp;W297&amp;X297&amp;Y297),0)+IF('Basisgegevens+Uitleg'!$C$9="Ja",LEN(AA297&amp;AB297&amp;AC297&amp;AD297),0)&lt;(4+IF('Basisgegevens+Uitleg'!$C$6="Ja",4,0)+IF('Basisgegevens+Uitleg'!$C$7="Ja",4,0)+IF('Basisgegevens+Uitleg'!$C$8="Ja",4,0)+IF('Basisgegevens+Uitleg'!$C$9="Ja",4,0)),C297,"Niet")&amp;(G297&amp;H297&amp;I297&amp;J297&amp;IF('Basisgegevens+Uitleg'!$C$6="Ja",L297&amp;M297&amp;N297&amp;O297,"")&amp;IF('Basisgegevens+Uitleg'!$C$7="Ja",Q297&amp;R297&amp;S297&amp;T297,"")&amp;IF('Basisgegevens+Uitleg'!$C$8="Ja",V297&amp;W297&amp;X297&amp;Y297,"")&amp;IF('Basisgegevens+Uitleg'!$C$9="Ja",AA297&amp;AB297&amp;AC297&amp;AD297,"")),1))=TRUE,"","M ")&amp;IF(ISERROR(SEARCH("A",IF(IF('Basisgegevens+Uitleg'!$C$5="Ja",LEN(G297&amp;H297&amp;I297&amp;J297),0)+IF('Basisgegevens+Uitleg'!$C$6="Ja",LEN(L297&amp;M297&amp;N297&amp;O297),0)+IF('Basisgegevens+Uitleg'!$C$7="Ja",LEN(Q297&amp;R297&amp;S297&amp;T297),0)+IF('Basisgegevens+Uitleg'!$C$8="Ja",LEN(V297&amp;W297&amp;X297&amp;Y297),0)+IF('Basisgegevens+Uitleg'!$C$9="Ja",LEN(AA297&amp;AB297&amp;AC297&amp;AD297),0)&lt;(4+IF('Basisgegevens+Uitleg'!$C$6="Ja",4,0)+IF('Basisgegevens+Uitleg'!$C$7="Ja",4,0)+IF('Basisgegevens+Uitleg'!$C$8="Ja",4,0)+IF('Basisgegevens+Uitleg'!$C$9="Ja",4,0)),C297,"Niet")&amp;(G297&amp;H297&amp;I297&amp;J297&amp;IF('Basisgegevens+Uitleg'!$C$6="Ja",L297&amp;M297&amp;N297&amp;O297,"")&amp;IF('Basisgegevens+Uitleg'!$C$7="Ja",Q297&amp;R297&amp;S297&amp;T297,"")&amp;IF('Basisgegevens+Uitleg'!$C$8="Ja",V297&amp;W297&amp;X297&amp;Y297,"")&amp;IF('Basisgegevens+Uitleg'!$C$9="Ja",AA297&amp;AB297&amp;AC297&amp;AD297,"")),1))=TRUE,"","A")))</f>
        <v>--</v>
      </c>
      <c r="E297" s="110" t="str">
        <f t="shared" si="14"/>
        <v>--</v>
      </c>
      <c r="F297" s="138" t="str">
        <f>IF(ROW(E297)-5&lt;='Basisgegevens+Uitleg'!$C$2,F296+1,"--")</f>
        <v>--</v>
      </c>
      <c r="G297" s="86"/>
      <c r="H297" s="82"/>
      <c r="I297" s="82"/>
      <c r="J297" s="87"/>
      <c r="K297" s="9"/>
      <c r="L297" s="86"/>
      <c r="M297" s="82"/>
      <c r="N297" s="82"/>
      <c r="O297" s="87"/>
      <c r="P297" s="9"/>
      <c r="Q297" s="86"/>
      <c r="R297" s="82"/>
      <c r="S297" s="82"/>
      <c r="T297" s="87"/>
      <c r="U297" s="9"/>
      <c r="V297" s="86"/>
      <c r="W297" s="82"/>
      <c r="X297" s="82"/>
      <c r="Y297" s="87"/>
      <c r="Z297" s="9"/>
      <c r="AA297" s="86"/>
      <c r="AB297" s="82"/>
      <c r="AC297" s="82"/>
      <c r="AD297" s="87"/>
      <c r="AE297" s="9"/>
      <c r="AF297" s="108"/>
      <c r="AG297" s="18" t="str">
        <f>IF(ISERROR(VLOOKUP($F297,'Speciale dagen&amp;Activiteiten'!$A$3:$A$100,1,FALSE))=TRUE,"",VLOOKUP($F297,'Speciale dagen&amp;Activiteiten'!$A$3:$B$100,2,FALSE))</f>
        <v/>
      </c>
      <c r="AH297" s="14" t="str">
        <f>IF(ISERROR(VLOOKUP(CONCATENATE(DAY($F297),"-",MONTH($F297)),Verjaardagen!$C$2:$C$101,1,FALSE))=TRUE,"",VLOOKUP(CONCATENATE(DAY($F297),"-",MONTH($F297)),Verjaardagen!$C$2:$E$101,3,FALSE))</f>
        <v/>
      </c>
      <c r="AI297" s="15" t="str">
        <f>IF(ISERROR(VLOOKUP(F297,'School(vakanties)&amp;Activiteiten'!A$4:A$102,1,FALSE)=TRUE),IF(ISERROR(VLOOKUP(F297,'School(vakanties)&amp;Activiteiten'!B$4:B$102,1,FALSE)=TRUE),IF(AJ297&gt;0,AI296,""),VLOOKUP(F297,'School(vakanties)&amp;Activiteiten'!B$4:C$102,2,FALSE)),VLOOKUP(F297,'School(vakanties)&amp;Activiteiten'!A$4:C$102,3,FALSE))</f>
        <v/>
      </c>
      <c r="AJ297" s="16">
        <f>IF(ISERROR(VLOOKUP(F297,'School(vakanties)&amp;Activiteiten'!A$4:A$102,1,FALSE)=TRUE),IF(AND(AJ296&gt;0,AJ296&lt;999),AJ296-1,0),VLOOKUP(F297,'School(vakanties)&amp;Activiteiten'!A$4:D$102,4,FALSE))</f>
        <v>0</v>
      </c>
    </row>
    <row r="298" spans="1:36" x14ac:dyDescent="0.25">
      <c r="A298" s="180" t="str">
        <f t="shared" si="12"/>
        <v>--</v>
      </c>
      <c r="B298" s="110" t="str">
        <f t="shared" si="13"/>
        <v>--</v>
      </c>
      <c r="C298" s="179" t="str">
        <f>IF(F298="--","--",IF(ISEVEN(B298)=TRUE,SUBSTITUTE(LEFT(VLOOKUP(E298,'Basisgegevens+Uitleg'!$B$19:$D$25,3,),1),0,"--"),SUBSTITUTE(LEFT(VLOOKUP(E298,'Basisgegevens+Uitleg'!$B$19:$C$25,2,),1),0,"--")))</f>
        <v>--</v>
      </c>
      <c r="D298" s="179" t="str">
        <f>IF(F298="--","--",TRIM(IF(ISERROR(SEARCH("V",IF(IF('Basisgegevens+Uitleg'!$C$5="Ja",LEN(G298&amp;H298&amp;I298&amp;J298),0)+IF('Basisgegevens+Uitleg'!$C$6="Ja",LEN(L298&amp;M298&amp;N298&amp;O298),0)+IF('Basisgegevens+Uitleg'!$C$7="Ja",LEN(Q298&amp;R298&amp;S298&amp;T298),0)+IF('Basisgegevens+Uitleg'!$C$8="Ja",LEN(V298&amp;W298&amp;X298&amp;Y298),0)+IF('Basisgegevens+Uitleg'!$C$9="Ja",LEN(AA298&amp;AB298&amp;AC298&amp;AD298),0)&lt;(4+IF('Basisgegevens+Uitleg'!$C$6="Ja",4,0)+IF('Basisgegevens+Uitleg'!$C$7="Ja",4,0)+IF('Basisgegevens+Uitleg'!$C$8="Ja",4,0)+IF('Basisgegevens+Uitleg'!$C$9="Ja",4,0)),C298,"Niet")&amp;(G298&amp;H298&amp;I298&amp;J298&amp;IF('Basisgegevens+Uitleg'!$C$6="Ja",L298&amp;M298&amp;N298&amp;O298,"")&amp;IF('Basisgegevens+Uitleg'!$C$7="Ja",Q298&amp;R298&amp;S298&amp;T298,"")&amp;IF('Basisgegevens+Uitleg'!$C$8="Ja",V298&amp;W298&amp;X298&amp;Y298,"")&amp;IF('Basisgegevens+Uitleg'!$C$9="Ja",AA298&amp;AB298&amp;AC298&amp;AD298,"")),1))=TRUE,"","V ")&amp;IF(ISERROR(SEARCH("M",IF(IF('Basisgegevens+Uitleg'!$C$5="Ja",LEN(G298&amp;H298&amp;I298&amp;J298),0)+IF('Basisgegevens+Uitleg'!$C$6="Ja",LEN(L298&amp;M298&amp;N298&amp;O298),0)+IF('Basisgegevens+Uitleg'!$C$7="Ja",LEN(Q298&amp;R298&amp;S298&amp;T298),0)+IF('Basisgegevens+Uitleg'!$C$8="Ja",LEN(V298&amp;W298&amp;X298&amp;Y298),0)+IF('Basisgegevens+Uitleg'!$C$9="Ja",LEN(AA298&amp;AB298&amp;AC298&amp;AD298),0)&lt;(4+IF('Basisgegevens+Uitleg'!$C$6="Ja",4,0)+IF('Basisgegevens+Uitleg'!$C$7="Ja",4,0)+IF('Basisgegevens+Uitleg'!$C$8="Ja",4,0)+IF('Basisgegevens+Uitleg'!$C$9="Ja",4,0)),C298,"Niet")&amp;(G298&amp;H298&amp;I298&amp;J298&amp;IF('Basisgegevens+Uitleg'!$C$6="Ja",L298&amp;M298&amp;N298&amp;O298,"")&amp;IF('Basisgegevens+Uitleg'!$C$7="Ja",Q298&amp;R298&amp;S298&amp;T298,"")&amp;IF('Basisgegevens+Uitleg'!$C$8="Ja",V298&amp;W298&amp;X298&amp;Y298,"")&amp;IF('Basisgegevens+Uitleg'!$C$9="Ja",AA298&amp;AB298&amp;AC298&amp;AD298,"")),1))=TRUE,"","M ")&amp;IF(ISERROR(SEARCH("A",IF(IF('Basisgegevens+Uitleg'!$C$5="Ja",LEN(G298&amp;H298&amp;I298&amp;J298),0)+IF('Basisgegevens+Uitleg'!$C$6="Ja",LEN(L298&amp;M298&amp;N298&amp;O298),0)+IF('Basisgegevens+Uitleg'!$C$7="Ja",LEN(Q298&amp;R298&amp;S298&amp;T298),0)+IF('Basisgegevens+Uitleg'!$C$8="Ja",LEN(V298&amp;W298&amp;X298&amp;Y298),0)+IF('Basisgegevens+Uitleg'!$C$9="Ja",LEN(AA298&amp;AB298&amp;AC298&amp;AD298),0)&lt;(4+IF('Basisgegevens+Uitleg'!$C$6="Ja",4,0)+IF('Basisgegevens+Uitleg'!$C$7="Ja",4,0)+IF('Basisgegevens+Uitleg'!$C$8="Ja",4,0)+IF('Basisgegevens+Uitleg'!$C$9="Ja",4,0)),C298,"Niet")&amp;(G298&amp;H298&amp;I298&amp;J298&amp;IF('Basisgegevens+Uitleg'!$C$6="Ja",L298&amp;M298&amp;N298&amp;O298,"")&amp;IF('Basisgegevens+Uitleg'!$C$7="Ja",Q298&amp;R298&amp;S298&amp;T298,"")&amp;IF('Basisgegevens+Uitleg'!$C$8="Ja",V298&amp;W298&amp;X298&amp;Y298,"")&amp;IF('Basisgegevens+Uitleg'!$C$9="Ja",AA298&amp;AB298&amp;AC298&amp;AD298,"")),1))=TRUE,"","A")))</f>
        <v>--</v>
      </c>
      <c r="E298" s="110" t="str">
        <f t="shared" si="14"/>
        <v>--</v>
      </c>
      <c r="F298" s="138" t="str">
        <f>IF(ROW(E298)-5&lt;='Basisgegevens+Uitleg'!$C$2,F297+1,"--")</f>
        <v>--</v>
      </c>
      <c r="G298" s="86"/>
      <c r="H298" s="82"/>
      <c r="I298" s="82"/>
      <c r="J298" s="87"/>
      <c r="K298" s="9"/>
      <c r="L298" s="86"/>
      <c r="M298" s="82"/>
      <c r="N298" s="82"/>
      <c r="O298" s="87"/>
      <c r="P298" s="9"/>
      <c r="Q298" s="86"/>
      <c r="R298" s="82"/>
      <c r="S298" s="82"/>
      <c r="T298" s="87"/>
      <c r="U298" s="9"/>
      <c r="V298" s="86"/>
      <c r="W298" s="82"/>
      <c r="X298" s="82"/>
      <c r="Y298" s="87"/>
      <c r="Z298" s="9"/>
      <c r="AA298" s="86"/>
      <c r="AB298" s="82"/>
      <c r="AC298" s="82"/>
      <c r="AD298" s="87"/>
      <c r="AE298" s="9"/>
      <c r="AF298" s="108"/>
      <c r="AG298" s="18" t="str">
        <f>IF(ISERROR(VLOOKUP($F298,'Speciale dagen&amp;Activiteiten'!$A$3:$A$100,1,FALSE))=TRUE,"",VLOOKUP($F298,'Speciale dagen&amp;Activiteiten'!$A$3:$B$100,2,FALSE))</f>
        <v/>
      </c>
      <c r="AH298" s="14" t="str">
        <f>IF(ISERROR(VLOOKUP(CONCATENATE(DAY($F298),"-",MONTH($F298)),Verjaardagen!$C$2:$C$101,1,FALSE))=TRUE,"",VLOOKUP(CONCATENATE(DAY($F298),"-",MONTH($F298)),Verjaardagen!$C$2:$E$101,3,FALSE))</f>
        <v/>
      </c>
      <c r="AI298" s="15" t="str">
        <f>IF(ISERROR(VLOOKUP(F298,'School(vakanties)&amp;Activiteiten'!A$4:A$102,1,FALSE)=TRUE),IF(ISERROR(VLOOKUP(F298,'School(vakanties)&amp;Activiteiten'!B$4:B$102,1,FALSE)=TRUE),IF(AJ298&gt;0,AI297,""),VLOOKUP(F298,'School(vakanties)&amp;Activiteiten'!B$4:C$102,2,FALSE)),VLOOKUP(F298,'School(vakanties)&amp;Activiteiten'!A$4:C$102,3,FALSE))</f>
        <v/>
      </c>
      <c r="AJ298" s="16">
        <f>IF(ISERROR(VLOOKUP(F298,'School(vakanties)&amp;Activiteiten'!A$4:A$102,1,FALSE)=TRUE),IF(AND(AJ297&gt;0,AJ297&lt;999),AJ297-1,0),VLOOKUP(F298,'School(vakanties)&amp;Activiteiten'!A$4:D$102,4,FALSE))</f>
        <v>0</v>
      </c>
    </row>
    <row r="299" spans="1:36" x14ac:dyDescent="0.25">
      <c r="A299" s="180" t="str">
        <f t="shared" si="12"/>
        <v>--</v>
      </c>
      <c r="B299" s="110" t="str">
        <f t="shared" si="13"/>
        <v>--</v>
      </c>
      <c r="C299" s="179" t="str">
        <f>IF(F299="--","--",IF(ISEVEN(B299)=TRUE,SUBSTITUTE(LEFT(VLOOKUP(E299,'Basisgegevens+Uitleg'!$B$19:$D$25,3,),1),0,"--"),SUBSTITUTE(LEFT(VLOOKUP(E299,'Basisgegevens+Uitleg'!$B$19:$C$25,2,),1),0,"--")))</f>
        <v>--</v>
      </c>
      <c r="D299" s="179" t="str">
        <f>IF(F299="--","--",TRIM(IF(ISERROR(SEARCH("V",IF(IF('Basisgegevens+Uitleg'!$C$5="Ja",LEN(G299&amp;H299&amp;I299&amp;J299),0)+IF('Basisgegevens+Uitleg'!$C$6="Ja",LEN(L299&amp;M299&amp;N299&amp;O299),0)+IF('Basisgegevens+Uitleg'!$C$7="Ja",LEN(Q299&amp;R299&amp;S299&amp;T299),0)+IF('Basisgegevens+Uitleg'!$C$8="Ja",LEN(V299&amp;W299&amp;X299&amp;Y299),0)+IF('Basisgegevens+Uitleg'!$C$9="Ja",LEN(AA299&amp;AB299&amp;AC299&amp;AD299),0)&lt;(4+IF('Basisgegevens+Uitleg'!$C$6="Ja",4,0)+IF('Basisgegevens+Uitleg'!$C$7="Ja",4,0)+IF('Basisgegevens+Uitleg'!$C$8="Ja",4,0)+IF('Basisgegevens+Uitleg'!$C$9="Ja",4,0)),C299,"Niet")&amp;(G299&amp;H299&amp;I299&amp;J299&amp;IF('Basisgegevens+Uitleg'!$C$6="Ja",L299&amp;M299&amp;N299&amp;O299,"")&amp;IF('Basisgegevens+Uitleg'!$C$7="Ja",Q299&amp;R299&amp;S299&amp;T299,"")&amp;IF('Basisgegevens+Uitleg'!$C$8="Ja",V299&amp;W299&amp;X299&amp;Y299,"")&amp;IF('Basisgegevens+Uitleg'!$C$9="Ja",AA299&amp;AB299&amp;AC299&amp;AD299,"")),1))=TRUE,"","V ")&amp;IF(ISERROR(SEARCH("M",IF(IF('Basisgegevens+Uitleg'!$C$5="Ja",LEN(G299&amp;H299&amp;I299&amp;J299),0)+IF('Basisgegevens+Uitleg'!$C$6="Ja",LEN(L299&amp;M299&amp;N299&amp;O299),0)+IF('Basisgegevens+Uitleg'!$C$7="Ja",LEN(Q299&amp;R299&amp;S299&amp;T299),0)+IF('Basisgegevens+Uitleg'!$C$8="Ja",LEN(V299&amp;W299&amp;X299&amp;Y299),0)+IF('Basisgegevens+Uitleg'!$C$9="Ja",LEN(AA299&amp;AB299&amp;AC299&amp;AD299),0)&lt;(4+IF('Basisgegevens+Uitleg'!$C$6="Ja",4,0)+IF('Basisgegevens+Uitleg'!$C$7="Ja",4,0)+IF('Basisgegevens+Uitleg'!$C$8="Ja",4,0)+IF('Basisgegevens+Uitleg'!$C$9="Ja",4,0)),C299,"Niet")&amp;(G299&amp;H299&amp;I299&amp;J299&amp;IF('Basisgegevens+Uitleg'!$C$6="Ja",L299&amp;M299&amp;N299&amp;O299,"")&amp;IF('Basisgegevens+Uitleg'!$C$7="Ja",Q299&amp;R299&amp;S299&amp;T299,"")&amp;IF('Basisgegevens+Uitleg'!$C$8="Ja",V299&amp;W299&amp;X299&amp;Y299,"")&amp;IF('Basisgegevens+Uitleg'!$C$9="Ja",AA299&amp;AB299&amp;AC299&amp;AD299,"")),1))=TRUE,"","M ")&amp;IF(ISERROR(SEARCH("A",IF(IF('Basisgegevens+Uitleg'!$C$5="Ja",LEN(G299&amp;H299&amp;I299&amp;J299),0)+IF('Basisgegevens+Uitleg'!$C$6="Ja",LEN(L299&amp;M299&amp;N299&amp;O299),0)+IF('Basisgegevens+Uitleg'!$C$7="Ja",LEN(Q299&amp;R299&amp;S299&amp;T299),0)+IF('Basisgegevens+Uitleg'!$C$8="Ja",LEN(V299&amp;W299&amp;X299&amp;Y299),0)+IF('Basisgegevens+Uitleg'!$C$9="Ja",LEN(AA299&amp;AB299&amp;AC299&amp;AD299),0)&lt;(4+IF('Basisgegevens+Uitleg'!$C$6="Ja",4,0)+IF('Basisgegevens+Uitleg'!$C$7="Ja",4,0)+IF('Basisgegevens+Uitleg'!$C$8="Ja",4,0)+IF('Basisgegevens+Uitleg'!$C$9="Ja",4,0)),C299,"Niet")&amp;(G299&amp;H299&amp;I299&amp;J299&amp;IF('Basisgegevens+Uitleg'!$C$6="Ja",L299&amp;M299&amp;N299&amp;O299,"")&amp;IF('Basisgegevens+Uitleg'!$C$7="Ja",Q299&amp;R299&amp;S299&amp;T299,"")&amp;IF('Basisgegevens+Uitleg'!$C$8="Ja",V299&amp;W299&amp;X299&amp;Y299,"")&amp;IF('Basisgegevens+Uitleg'!$C$9="Ja",AA299&amp;AB299&amp;AC299&amp;AD299,"")),1))=TRUE,"","A")))</f>
        <v>--</v>
      </c>
      <c r="E299" s="110" t="str">
        <f t="shared" si="14"/>
        <v>--</v>
      </c>
      <c r="F299" s="138" t="str">
        <f>IF(ROW(E299)-5&lt;='Basisgegevens+Uitleg'!$C$2,F298+1,"--")</f>
        <v>--</v>
      </c>
      <c r="G299" s="86"/>
      <c r="H299" s="82"/>
      <c r="I299" s="82"/>
      <c r="J299" s="87"/>
      <c r="K299" s="9"/>
      <c r="L299" s="86"/>
      <c r="M299" s="82"/>
      <c r="N299" s="82"/>
      <c r="O299" s="87"/>
      <c r="P299" s="9"/>
      <c r="Q299" s="86"/>
      <c r="R299" s="82"/>
      <c r="S299" s="82"/>
      <c r="T299" s="87"/>
      <c r="U299" s="9"/>
      <c r="V299" s="86"/>
      <c r="W299" s="82"/>
      <c r="X299" s="82"/>
      <c r="Y299" s="87"/>
      <c r="Z299" s="9"/>
      <c r="AA299" s="86"/>
      <c r="AB299" s="82"/>
      <c r="AC299" s="82"/>
      <c r="AD299" s="87"/>
      <c r="AE299" s="9"/>
      <c r="AF299" s="108"/>
      <c r="AG299" s="18" t="str">
        <f>IF(ISERROR(VLOOKUP($F299,'Speciale dagen&amp;Activiteiten'!$A$3:$A$100,1,FALSE))=TRUE,"",VLOOKUP($F299,'Speciale dagen&amp;Activiteiten'!$A$3:$B$100,2,FALSE))</f>
        <v/>
      </c>
      <c r="AH299" s="14" t="str">
        <f>IF(ISERROR(VLOOKUP(CONCATENATE(DAY($F299),"-",MONTH($F299)),Verjaardagen!$C$2:$C$101,1,FALSE))=TRUE,"",VLOOKUP(CONCATENATE(DAY($F299),"-",MONTH($F299)),Verjaardagen!$C$2:$E$101,3,FALSE))</f>
        <v/>
      </c>
      <c r="AI299" s="15" t="str">
        <f>IF(ISERROR(VLOOKUP(F299,'School(vakanties)&amp;Activiteiten'!A$4:A$102,1,FALSE)=TRUE),IF(ISERROR(VLOOKUP(F299,'School(vakanties)&amp;Activiteiten'!B$4:B$102,1,FALSE)=TRUE),IF(AJ299&gt;0,AI298,""),VLOOKUP(F299,'School(vakanties)&amp;Activiteiten'!B$4:C$102,2,FALSE)),VLOOKUP(F299,'School(vakanties)&amp;Activiteiten'!A$4:C$102,3,FALSE))</f>
        <v/>
      </c>
      <c r="AJ299" s="16">
        <f>IF(ISERROR(VLOOKUP(F299,'School(vakanties)&amp;Activiteiten'!A$4:A$102,1,FALSE)=TRUE),IF(AND(AJ298&gt;0,AJ298&lt;999),AJ298-1,0),VLOOKUP(F299,'School(vakanties)&amp;Activiteiten'!A$4:D$102,4,FALSE))</f>
        <v>0</v>
      </c>
    </row>
    <row r="300" spans="1:36" x14ac:dyDescent="0.25">
      <c r="A300" s="180" t="str">
        <f t="shared" si="12"/>
        <v>--</v>
      </c>
      <c r="B300" s="110" t="str">
        <f t="shared" si="13"/>
        <v>--</v>
      </c>
      <c r="C300" s="179" t="str">
        <f>IF(F300="--","--",IF(ISEVEN(B300)=TRUE,SUBSTITUTE(LEFT(VLOOKUP(E300,'Basisgegevens+Uitleg'!$B$19:$D$25,3,),1),0,"--"),SUBSTITUTE(LEFT(VLOOKUP(E300,'Basisgegevens+Uitleg'!$B$19:$C$25,2,),1),0,"--")))</f>
        <v>--</v>
      </c>
      <c r="D300" s="179" t="str">
        <f>IF(F300="--","--",TRIM(IF(ISERROR(SEARCH("V",IF(IF('Basisgegevens+Uitleg'!$C$5="Ja",LEN(G300&amp;H300&amp;I300&amp;J300),0)+IF('Basisgegevens+Uitleg'!$C$6="Ja",LEN(L300&amp;M300&amp;N300&amp;O300),0)+IF('Basisgegevens+Uitleg'!$C$7="Ja",LEN(Q300&amp;R300&amp;S300&amp;T300),0)+IF('Basisgegevens+Uitleg'!$C$8="Ja",LEN(V300&amp;W300&amp;X300&amp;Y300),0)+IF('Basisgegevens+Uitleg'!$C$9="Ja",LEN(AA300&amp;AB300&amp;AC300&amp;AD300),0)&lt;(4+IF('Basisgegevens+Uitleg'!$C$6="Ja",4,0)+IF('Basisgegevens+Uitleg'!$C$7="Ja",4,0)+IF('Basisgegevens+Uitleg'!$C$8="Ja",4,0)+IF('Basisgegevens+Uitleg'!$C$9="Ja",4,0)),C300,"Niet")&amp;(G300&amp;H300&amp;I300&amp;J300&amp;IF('Basisgegevens+Uitleg'!$C$6="Ja",L300&amp;M300&amp;N300&amp;O300,"")&amp;IF('Basisgegevens+Uitleg'!$C$7="Ja",Q300&amp;R300&amp;S300&amp;T300,"")&amp;IF('Basisgegevens+Uitleg'!$C$8="Ja",V300&amp;W300&amp;X300&amp;Y300,"")&amp;IF('Basisgegevens+Uitleg'!$C$9="Ja",AA300&amp;AB300&amp;AC300&amp;AD300,"")),1))=TRUE,"","V ")&amp;IF(ISERROR(SEARCH("M",IF(IF('Basisgegevens+Uitleg'!$C$5="Ja",LEN(G300&amp;H300&amp;I300&amp;J300),0)+IF('Basisgegevens+Uitleg'!$C$6="Ja",LEN(L300&amp;M300&amp;N300&amp;O300),0)+IF('Basisgegevens+Uitleg'!$C$7="Ja",LEN(Q300&amp;R300&amp;S300&amp;T300),0)+IF('Basisgegevens+Uitleg'!$C$8="Ja",LEN(V300&amp;W300&amp;X300&amp;Y300),0)+IF('Basisgegevens+Uitleg'!$C$9="Ja",LEN(AA300&amp;AB300&amp;AC300&amp;AD300),0)&lt;(4+IF('Basisgegevens+Uitleg'!$C$6="Ja",4,0)+IF('Basisgegevens+Uitleg'!$C$7="Ja",4,0)+IF('Basisgegevens+Uitleg'!$C$8="Ja",4,0)+IF('Basisgegevens+Uitleg'!$C$9="Ja",4,0)),C300,"Niet")&amp;(G300&amp;H300&amp;I300&amp;J300&amp;IF('Basisgegevens+Uitleg'!$C$6="Ja",L300&amp;M300&amp;N300&amp;O300,"")&amp;IF('Basisgegevens+Uitleg'!$C$7="Ja",Q300&amp;R300&amp;S300&amp;T300,"")&amp;IF('Basisgegevens+Uitleg'!$C$8="Ja",V300&amp;W300&amp;X300&amp;Y300,"")&amp;IF('Basisgegevens+Uitleg'!$C$9="Ja",AA300&amp;AB300&amp;AC300&amp;AD300,"")),1))=TRUE,"","M ")&amp;IF(ISERROR(SEARCH("A",IF(IF('Basisgegevens+Uitleg'!$C$5="Ja",LEN(G300&amp;H300&amp;I300&amp;J300),0)+IF('Basisgegevens+Uitleg'!$C$6="Ja",LEN(L300&amp;M300&amp;N300&amp;O300),0)+IF('Basisgegevens+Uitleg'!$C$7="Ja",LEN(Q300&amp;R300&amp;S300&amp;T300),0)+IF('Basisgegevens+Uitleg'!$C$8="Ja",LEN(V300&amp;W300&amp;X300&amp;Y300),0)+IF('Basisgegevens+Uitleg'!$C$9="Ja",LEN(AA300&amp;AB300&amp;AC300&amp;AD300),0)&lt;(4+IF('Basisgegevens+Uitleg'!$C$6="Ja",4,0)+IF('Basisgegevens+Uitleg'!$C$7="Ja",4,0)+IF('Basisgegevens+Uitleg'!$C$8="Ja",4,0)+IF('Basisgegevens+Uitleg'!$C$9="Ja",4,0)),C300,"Niet")&amp;(G300&amp;H300&amp;I300&amp;J300&amp;IF('Basisgegevens+Uitleg'!$C$6="Ja",L300&amp;M300&amp;N300&amp;O300,"")&amp;IF('Basisgegevens+Uitleg'!$C$7="Ja",Q300&amp;R300&amp;S300&amp;T300,"")&amp;IF('Basisgegevens+Uitleg'!$C$8="Ja",V300&amp;W300&amp;X300&amp;Y300,"")&amp;IF('Basisgegevens+Uitleg'!$C$9="Ja",AA300&amp;AB300&amp;AC300&amp;AD300,"")),1))=TRUE,"","A")))</f>
        <v>--</v>
      </c>
      <c r="E300" s="110" t="str">
        <f t="shared" si="14"/>
        <v>--</v>
      </c>
      <c r="F300" s="138" t="str">
        <f>IF(ROW(E300)-5&lt;='Basisgegevens+Uitleg'!$C$2,F299+1,"--")</f>
        <v>--</v>
      </c>
      <c r="G300" s="86"/>
      <c r="H300" s="82"/>
      <c r="I300" s="82"/>
      <c r="J300" s="87"/>
      <c r="K300" s="9"/>
      <c r="L300" s="86"/>
      <c r="M300" s="82"/>
      <c r="N300" s="82"/>
      <c r="O300" s="87"/>
      <c r="P300" s="9"/>
      <c r="Q300" s="86"/>
      <c r="R300" s="82"/>
      <c r="S300" s="82"/>
      <c r="T300" s="87"/>
      <c r="U300" s="9"/>
      <c r="V300" s="86"/>
      <c r="W300" s="82"/>
      <c r="X300" s="82"/>
      <c r="Y300" s="87"/>
      <c r="Z300" s="9"/>
      <c r="AA300" s="86"/>
      <c r="AB300" s="82"/>
      <c r="AC300" s="82"/>
      <c r="AD300" s="87"/>
      <c r="AE300" s="9"/>
      <c r="AF300" s="108"/>
      <c r="AG300" s="18" t="str">
        <f>IF(ISERROR(VLOOKUP($F300,'Speciale dagen&amp;Activiteiten'!$A$3:$A$100,1,FALSE))=TRUE,"",VLOOKUP($F300,'Speciale dagen&amp;Activiteiten'!$A$3:$B$100,2,FALSE))</f>
        <v/>
      </c>
      <c r="AH300" s="14" t="str">
        <f>IF(ISERROR(VLOOKUP(CONCATENATE(DAY($F300),"-",MONTH($F300)),Verjaardagen!$C$2:$C$101,1,FALSE))=TRUE,"",VLOOKUP(CONCATENATE(DAY($F300),"-",MONTH($F300)),Verjaardagen!$C$2:$E$101,3,FALSE))</f>
        <v/>
      </c>
      <c r="AI300" s="15" t="str">
        <f>IF(ISERROR(VLOOKUP(F300,'School(vakanties)&amp;Activiteiten'!A$4:A$102,1,FALSE)=TRUE),IF(ISERROR(VLOOKUP(F300,'School(vakanties)&amp;Activiteiten'!B$4:B$102,1,FALSE)=TRUE),IF(AJ300&gt;0,AI299,""),VLOOKUP(F300,'School(vakanties)&amp;Activiteiten'!B$4:C$102,2,FALSE)),VLOOKUP(F300,'School(vakanties)&amp;Activiteiten'!A$4:C$102,3,FALSE))</f>
        <v/>
      </c>
      <c r="AJ300" s="16">
        <f>IF(ISERROR(VLOOKUP(F300,'School(vakanties)&amp;Activiteiten'!A$4:A$102,1,FALSE)=TRUE),IF(AND(AJ299&gt;0,AJ299&lt;999),AJ299-1,0),VLOOKUP(F300,'School(vakanties)&amp;Activiteiten'!A$4:D$102,4,FALSE))</f>
        <v>0</v>
      </c>
    </row>
    <row r="301" spans="1:36" x14ac:dyDescent="0.25">
      <c r="A301" s="180" t="str">
        <f t="shared" si="12"/>
        <v>--</v>
      </c>
      <c r="B301" s="110" t="str">
        <f t="shared" si="13"/>
        <v>--</v>
      </c>
      <c r="C301" s="179" t="str">
        <f>IF(F301="--","--",IF(ISEVEN(B301)=TRUE,SUBSTITUTE(LEFT(VLOOKUP(E301,'Basisgegevens+Uitleg'!$B$19:$D$25,3,),1),0,"--"),SUBSTITUTE(LEFT(VLOOKUP(E301,'Basisgegevens+Uitleg'!$B$19:$C$25,2,),1),0,"--")))</f>
        <v>--</v>
      </c>
      <c r="D301" s="179" t="str">
        <f>IF(F301="--","--",TRIM(IF(ISERROR(SEARCH("V",IF(IF('Basisgegevens+Uitleg'!$C$5="Ja",LEN(G301&amp;H301&amp;I301&amp;J301),0)+IF('Basisgegevens+Uitleg'!$C$6="Ja",LEN(L301&amp;M301&amp;N301&amp;O301),0)+IF('Basisgegevens+Uitleg'!$C$7="Ja",LEN(Q301&amp;R301&amp;S301&amp;T301),0)+IF('Basisgegevens+Uitleg'!$C$8="Ja",LEN(V301&amp;W301&amp;X301&amp;Y301),0)+IF('Basisgegevens+Uitleg'!$C$9="Ja",LEN(AA301&amp;AB301&amp;AC301&amp;AD301),0)&lt;(4+IF('Basisgegevens+Uitleg'!$C$6="Ja",4,0)+IF('Basisgegevens+Uitleg'!$C$7="Ja",4,0)+IF('Basisgegevens+Uitleg'!$C$8="Ja",4,0)+IF('Basisgegevens+Uitleg'!$C$9="Ja",4,0)),C301,"Niet")&amp;(G301&amp;H301&amp;I301&amp;J301&amp;IF('Basisgegevens+Uitleg'!$C$6="Ja",L301&amp;M301&amp;N301&amp;O301,"")&amp;IF('Basisgegevens+Uitleg'!$C$7="Ja",Q301&amp;R301&amp;S301&amp;T301,"")&amp;IF('Basisgegevens+Uitleg'!$C$8="Ja",V301&amp;W301&amp;X301&amp;Y301,"")&amp;IF('Basisgegevens+Uitleg'!$C$9="Ja",AA301&amp;AB301&amp;AC301&amp;AD301,"")),1))=TRUE,"","V ")&amp;IF(ISERROR(SEARCH("M",IF(IF('Basisgegevens+Uitleg'!$C$5="Ja",LEN(G301&amp;H301&amp;I301&amp;J301),0)+IF('Basisgegevens+Uitleg'!$C$6="Ja",LEN(L301&amp;M301&amp;N301&amp;O301),0)+IF('Basisgegevens+Uitleg'!$C$7="Ja",LEN(Q301&amp;R301&amp;S301&amp;T301),0)+IF('Basisgegevens+Uitleg'!$C$8="Ja",LEN(V301&amp;W301&amp;X301&amp;Y301),0)+IF('Basisgegevens+Uitleg'!$C$9="Ja",LEN(AA301&amp;AB301&amp;AC301&amp;AD301),0)&lt;(4+IF('Basisgegevens+Uitleg'!$C$6="Ja",4,0)+IF('Basisgegevens+Uitleg'!$C$7="Ja",4,0)+IF('Basisgegevens+Uitleg'!$C$8="Ja",4,0)+IF('Basisgegevens+Uitleg'!$C$9="Ja",4,0)),C301,"Niet")&amp;(G301&amp;H301&amp;I301&amp;J301&amp;IF('Basisgegevens+Uitleg'!$C$6="Ja",L301&amp;M301&amp;N301&amp;O301,"")&amp;IF('Basisgegevens+Uitleg'!$C$7="Ja",Q301&amp;R301&amp;S301&amp;T301,"")&amp;IF('Basisgegevens+Uitleg'!$C$8="Ja",V301&amp;W301&amp;X301&amp;Y301,"")&amp;IF('Basisgegevens+Uitleg'!$C$9="Ja",AA301&amp;AB301&amp;AC301&amp;AD301,"")),1))=TRUE,"","M ")&amp;IF(ISERROR(SEARCH("A",IF(IF('Basisgegevens+Uitleg'!$C$5="Ja",LEN(G301&amp;H301&amp;I301&amp;J301),0)+IF('Basisgegevens+Uitleg'!$C$6="Ja",LEN(L301&amp;M301&amp;N301&amp;O301),0)+IF('Basisgegevens+Uitleg'!$C$7="Ja",LEN(Q301&amp;R301&amp;S301&amp;T301),0)+IF('Basisgegevens+Uitleg'!$C$8="Ja",LEN(V301&amp;W301&amp;X301&amp;Y301),0)+IF('Basisgegevens+Uitleg'!$C$9="Ja",LEN(AA301&amp;AB301&amp;AC301&amp;AD301),0)&lt;(4+IF('Basisgegevens+Uitleg'!$C$6="Ja",4,0)+IF('Basisgegevens+Uitleg'!$C$7="Ja",4,0)+IF('Basisgegevens+Uitleg'!$C$8="Ja",4,0)+IF('Basisgegevens+Uitleg'!$C$9="Ja",4,0)),C301,"Niet")&amp;(G301&amp;H301&amp;I301&amp;J301&amp;IF('Basisgegevens+Uitleg'!$C$6="Ja",L301&amp;M301&amp;N301&amp;O301,"")&amp;IF('Basisgegevens+Uitleg'!$C$7="Ja",Q301&amp;R301&amp;S301&amp;T301,"")&amp;IF('Basisgegevens+Uitleg'!$C$8="Ja",V301&amp;W301&amp;X301&amp;Y301,"")&amp;IF('Basisgegevens+Uitleg'!$C$9="Ja",AA301&amp;AB301&amp;AC301&amp;AD301,"")),1))=TRUE,"","A")))</f>
        <v>--</v>
      </c>
      <c r="E301" s="110" t="str">
        <f t="shared" si="14"/>
        <v>--</v>
      </c>
      <c r="F301" s="138" t="str">
        <f>IF(ROW(E301)-5&lt;='Basisgegevens+Uitleg'!$C$2,F300+1,"--")</f>
        <v>--</v>
      </c>
      <c r="G301" s="86"/>
      <c r="H301" s="82"/>
      <c r="I301" s="82"/>
      <c r="J301" s="87"/>
      <c r="K301" s="9"/>
      <c r="L301" s="86"/>
      <c r="M301" s="82"/>
      <c r="N301" s="82"/>
      <c r="O301" s="87"/>
      <c r="P301" s="9"/>
      <c r="Q301" s="86"/>
      <c r="R301" s="82"/>
      <c r="S301" s="82"/>
      <c r="T301" s="87"/>
      <c r="U301" s="9"/>
      <c r="V301" s="86"/>
      <c r="W301" s="82"/>
      <c r="X301" s="82"/>
      <c r="Y301" s="87"/>
      <c r="Z301" s="9"/>
      <c r="AA301" s="86"/>
      <c r="AB301" s="82"/>
      <c r="AC301" s="82"/>
      <c r="AD301" s="87"/>
      <c r="AE301" s="9"/>
      <c r="AF301" s="108"/>
      <c r="AG301" s="18" t="str">
        <f>IF(ISERROR(VLOOKUP($F301,'Speciale dagen&amp;Activiteiten'!$A$3:$A$100,1,FALSE))=TRUE,"",VLOOKUP($F301,'Speciale dagen&amp;Activiteiten'!$A$3:$B$100,2,FALSE))</f>
        <v/>
      </c>
      <c r="AH301" s="14" t="str">
        <f>IF(ISERROR(VLOOKUP(CONCATENATE(DAY($F301),"-",MONTH($F301)),Verjaardagen!$C$2:$C$101,1,FALSE))=TRUE,"",VLOOKUP(CONCATENATE(DAY($F301),"-",MONTH($F301)),Verjaardagen!$C$2:$E$101,3,FALSE))</f>
        <v/>
      </c>
      <c r="AI301" s="15" t="str">
        <f>IF(ISERROR(VLOOKUP(F301,'School(vakanties)&amp;Activiteiten'!A$4:A$102,1,FALSE)=TRUE),IF(ISERROR(VLOOKUP(F301,'School(vakanties)&amp;Activiteiten'!B$4:B$102,1,FALSE)=TRUE),IF(AJ301&gt;0,AI300,""),VLOOKUP(F301,'School(vakanties)&amp;Activiteiten'!B$4:C$102,2,FALSE)),VLOOKUP(F301,'School(vakanties)&amp;Activiteiten'!A$4:C$102,3,FALSE))</f>
        <v/>
      </c>
      <c r="AJ301" s="16">
        <f>IF(ISERROR(VLOOKUP(F301,'School(vakanties)&amp;Activiteiten'!A$4:A$102,1,FALSE)=TRUE),IF(AND(AJ300&gt;0,AJ300&lt;999),AJ300-1,0),VLOOKUP(F301,'School(vakanties)&amp;Activiteiten'!A$4:D$102,4,FALSE))</f>
        <v>0</v>
      </c>
    </row>
    <row r="302" spans="1:36" x14ac:dyDescent="0.25">
      <c r="A302" s="180" t="str">
        <f t="shared" si="12"/>
        <v>--</v>
      </c>
      <c r="B302" s="110" t="str">
        <f t="shared" si="13"/>
        <v>--</v>
      </c>
      <c r="C302" s="179" t="str">
        <f>IF(F302="--","--",IF(ISEVEN(B302)=TRUE,SUBSTITUTE(LEFT(VLOOKUP(E302,'Basisgegevens+Uitleg'!$B$19:$D$25,3,),1),0,"--"),SUBSTITUTE(LEFT(VLOOKUP(E302,'Basisgegevens+Uitleg'!$B$19:$C$25,2,),1),0,"--")))</f>
        <v>--</v>
      </c>
      <c r="D302" s="179" t="str">
        <f>IF(F302="--","--",TRIM(IF(ISERROR(SEARCH("V",IF(IF('Basisgegevens+Uitleg'!$C$5="Ja",LEN(G302&amp;H302&amp;I302&amp;J302),0)+IF('Basisgegevens+Uitleg'!$C$6="Ja",LEN(L302&amp;M302&amp;N302&amp;O302),0)+IF('Basisgegevens+Uitleg'!$C$7="Ja",LEN(Q302&amp;R302&amp;S302&amp;T302),0)+IF('Basisgegevens+Uitleg'!$C$8="Ja",LEN(V302&amp;W302&amp;X302&amp;Y302),0)+IF('Basisgegevens+Uitleg'!$C$9="Ja",LEN(AA302&amp;AB302&amp;AC302&amp;AD302),0)&lt;(4+IF('Basisgegevens+Uitleg'!$C$6="Ja",4,0)+IF('Basisgegevens+Uitleg'!$C$7="Ja",4,0)+IF('Basisgegevens+Uitleg'!$C$8="Ja",4,0)+IF('Basisgegevens+Uitleg'!$C$9="Ja",4,0)),C302,"Niet")&amp;(G302&amp;H302&amp;I302&amp;J302&amp;IF('Basisgegevens+Uitleg'!$C$6="Ja",L302&amp;M302&amp;N302&amp;O302,"")&amp;IF('Basisgegevens+Uitleg'!$C$7="Ja",Q302&amp;R302&amp;S302&amp;T302,"")&amp;IF('Basisgegevens+Uitleg'!$C$8="Ja",V302&amp;W302&amp;X302&amp;Y302,"")&amp;IF('Basisgegevens+Uitleg'!$C$9="Ja",AA302&amp;AB302&amp;AC302&amp;AD302,"")),1))=TRUE,"","V ")&amp;IF(ISERROR(SEARCH("M",IF(IF('Basisgegevens+Uitleg'!$C$5="Ja",LEN(G302&amp;H302&amp;I302&amp;J302),0)+IF('Basisgegevens+Uitleg'!$C$6="Ja",LEN(L302&amp;M302&amp;N302&amp;O302),0)+IF('Basisgegevens+Uitleg'!$C$7="Ja",LEN(Q302&amp;R302&amp;S302&amp;T302),0)+IF('Basisgegevens+Uitleg'!$C$8="Ja",LEN(V302&amp;W302&amp;X302&amp;Y302),0)+IF('Basisgegevens+Uitleg'!$C$9="Ja",LEN(AA302&amp;AB302&amp;AC302&amp;AD302),0)&lt;(4+IF('Basisgegevens+Uitleg'!$C$6="Ja",4,0)+IF('Basisgegevens+Uitleg'!$C$7="Ja",4,0)+IF('Basisgegevens+Uitleg'!$C$8="Ja",4,0)+IF('Basisgegevens+Uitleg'!$C$9="Ja",4,0)),C302,"Niet")&amp;(G302&amp;H302&amp;I302&amp;J302&amp;IF('Basisgegevens+Uitleg'!$C$6="Ja",L302&amp;M302&amp;N302&amp;O302,"")&amp;IF('Basisgegevens+Uitleg'!$C$7="Ja",Q302&amp;R302&amp;S302&amp;T302,"")&amp;IF('Basisgegevens+Uitleg'!$C$8="Ja",V302&amp;W302&amp;X302&amp;Y302,"")&amp;IF('Basisgegevens+Uitleg'!$C$9="Ja",AA302&amp;AB302&amp;AC302&amp;AD302,"")),1))=TRUE,"","M ")&amp;IF(ISERROR(SEARCH("A",IF(IF('Basisgegevens+Uitleg'!$C$5="Ja",LEN(G302&amp;H302&amp;I302&amp;J302),0)+IF('Basisgegevens+Uitleg'!$C$6="Ja",LEN(L302&amp;M302&amp;N302&amp;O302),0)+IF('Basisgegevens+Uitleg'!$C$7="Ja",LEN(Q302&amp;R302&amp;S302&amp;T302),0)+IF('Basisgegevens+Uitleg'!$C$8="Ja",LEN(V302&amp;W302&amp;X302&amp;Y302),0)+IF('Basisgegevens+Uitleg'!$C$9="Ja",LEN(AA302&amp;AB302&amp;AC302&amp;AD302),0)&lt;(4+IF('Basisgegevens+Uitleg'!$C$6="Ja",4,0)+IF('Basisgegevens+Uitleg'!$C$7="Ja",4,0)+IF('Basisgegevens+Uitleg'!$C$8="Ja",4,0)+IF('Basisgegevens+Uitleg'!$C$9="Ja",4,0)),C302,"Niet")&amp;(G302&amp;H302&amp;I302&amp;J302&amp;IF('Basisgegevens+Uitleg'!$C$6="Ja",L302&amp;M302&amp;N302&amp;O302,"")&amp;IF('Basisgegevens+Uitleg'!$C$7="Ja",Q302&amp;R302&amp;S302&amp;T302,"")&amp;IF('Basisgegevens+Uitleg'!$C$8="Ja",V302&amp;W302&amp;X302&amp;Y302,"")&amp;IF('Basisgegevens+Uitleg'!$C$9="Ja",AA302&amp;AB302&amp;AC302&amp;AD302,"")),1))=TRUE,"","A")))</f>
        <v>--</v>
      </c>
      <c r="E302" s="110" t="str">
        <f t="shared" si="14"/>
        <v>--</v>
      </c>
      <c r="F302" s="138" t="str">
        <f>IF(ROW(E302)-5&lt;='Basisgegevens+Uitleg'!$C$2,F301+1,"--")</f>
        <v>--</v>
      </c>
      <c r="G302" s="86"/>
      <c r="H302" s="82"/>
      <c r="I302" s="82"/>
      <c r="J302" s="87"/>
      <c r="K302" s="9"/>
      <c r="L302" s="86"/>
      <c r="M302" s="82"/>
      <c r="N302" s="82"/>
      <c r="O302" s="87"/>
      <c r="P302" s="9"/>
      <c r="Q302" s="86"/>
      <c r="R302" s="82"/>
      <c r="S302" s="82"/>
      <c r="T302" s="87"/>
      <c r="U302" s="9"/>
      <c r="V302" s="86"/>
      <c r="W302" s="82"/>
      <c r="X302" s="82"/>
      <c r="Y302" s="87"/>
      <c r="Z302" s="9"/>
      <c r="AA302" s="86"/>
      <c r="AB302" s="82"/>
      <c r="AC302" s="82"/>
      <c r="AD302" s="87"/>
      <c r="AE302" s="9"/>
      <c r="AF302" s="108"/>
      <c r="AG302" s="18" t="str">
        <f>IF(ISERROR(VLOOKUP($F302,'Speciale dagen&amp;Activiteiten'!$A$3:$A$100,1,FALSE))=TRUE,"",VLOOKUP($F302,'Speciale dagen&amp;Activiteiten'!$A$3:$B$100,2,FALSE))</f>
        <v/>
      </c>
      <c r="AH302" s="14" t="str">
        <f>IF(ISERROR(VLOOKUP(CONCATENATE(DAY($F302),"-",MONTH($F302)),Verjaardagen!$C$2:$C$101,1,FALSE))=TRUE,"",VLOOKUP(CONCATENATE(DAY($F302),"-",MONTH($F302)),Verjaardagen!$C$2:$E$101,3,FALSE))</f>
        <v/>
      </c>
      <c r="AI302" s="15" t="str">
        <f>IF(ISERROR(VLOOKUP(F302,'School(vakanties)&amp;Activiteiten'!A$4:A$102,1,FALSE)=TRUE),IF(ISERROR(VLOOKUP(F302,'School(vakanties)&amp;Activiteiten'!B$4:B$102,1,FALSE)=TRUE),IF(AJ302&gt;0,AI301,""),VLOOKUP(F302,'School(vakanties)&amp;Activiteiten'!B$4:C$102,2,FALSE)),VLOOKUP(F302,'School(vakanties)&amp;Activiteiten'!A$4:C$102,3,FALSE))</f>
        <v/>
      </c>
      <c r="AJ302" s="16">
        <f>IF(ISERROR(VLOOKUP(F302,'School(vakanties)&amp;Activiteiten'!A$4:A$102,1,FALSE)=TRUE),IF(AND(AJ301&gt;0,AJ301&lt;999),AJ301-1,0),VLOOKUP(F302,'School(vakanties)&amp;Activiteiten'!A$4:D$102,4,FALSE))</f>
        <v>0</v>
      </c>
    </row>
    <row r="303" spans="1:36" x14ac:dyDescent="0.25">
      <c r="A303" s="180" t="str">
        <f t="shared" si="12"/>
        <v>--</v>
      </c>
      <c r="B303" s="110" t="str">
        <f t="shared" si="13"/>
        <v>--</v>
      </c>
      <c r="C303" s="179" t="str">
        <f>IF(F303="--","--",IF(ISEVEN(B303)=TRUE,SUBSTITUTE(LEFT(VLOOKUP(E303,'Basisgegevens+Uitleg'!$B$19:$D$25,3,),1),0,"--"),SUBSTITUTE(LEFT(VLOOKUP(E303,'Basisgegevens+Uitleg'!$B$19:$C$25,2,),1),0,"--")))</f>
        <v>--</v>
      </c>
      <c r="D303" s="179" t="str">
        <f>IF(F303="--","--",TRIM(IF(ISERROR(SEARCH("V",IF(IF('Basisgegevens+Uitleg'!$C$5="Ja",LEN(G303&amp;H303&amp;I303&amp;J303),0)+IF('Basisgegevens+Uitleg'!$C$6="Ja",LEN(L303&amp;M303&amp;N303&amp;O303),0)+IF('Basisgegevens+Uitleg'!$C$7="Ja",LEN(Q303&amp;R303&amp;S303&amp;T303),0)+IF('Basisgegevens+Uitleg'!$C$8="Ja",LEN(V303&amp;W303&amp;X303&amp;Y303),0)+IF('Basisgegevens+Uitleg'!$C$9="Ja",LEN(AA303&amp;AB303&amp;AC303&amp;AD303),0)&lt;(4+IF('Basisgegevens+Uitleg'!$C$6="Ja",4,0)+IF('Basisgegevens+Uitleg'!$C$7="Ja",4,0)+IF('Basisgegevens+Uitleg'!$C$8="Ja",4,0)+IF('Basisgegevens+Uitleg'!$C$9="Ja",4,0)),C303,"Niet")&amp;(G303&amp;H303&amp;I303&amp;J303&amp;IF('Basisgegevens+Uitleg'!$C$6="Ja",L303&amp;M303&amp;N303&amp;O303,"")&amp;IF('Basisgegevens+Uitleg'!$C$7="Ja",Q303&amp;R303&amp;S303&amp;T303,"")&amp;IF('Basisgegevens+Uitleg'!$C$8="Ja",V303&amp;W303&amp;X303&amp;Y303,"")&amp;IF('Basisgegevens+Uitleg'!$C$9="Ja",AA303&amp;AB303&amp;AC303&amp;AD303,"")),1))=TRUE,"","V ")&amp;IF(ISERROR(SEARCH("M",IF(IF('Basisgegevens+Uitleg'!$C$5="Ja",LEN(G303&amp;H303&amp;I303&amp;J303),0)+IF('Basisgegevens+Uitleg'!$C$6="Ja",LEN(L303&amp;M303&amp;N303&amp;O303),0)+IF('Basisgegevens+Uitleg'!$C$7="Ja",LEN(Q303&amp;R303&amp;S303&amp;T303),0)+IF('Basisgegevens+Uitleg'!$C$8="Ja",LEN(V303&amp;W303&amp;X303&amp;Y303),0)+IF('Basisgegevens+Uitleg'!$C$9="Ja",LEN(AA303&amp;AB303&amp;AC303&amp;AD303),0)&lt;(4+IF('Basisgegevens+Uitleg'!$C$6="Ja",4,0)+IF('Basisgegevens+Uitleg'!$C$7="Ja",4,0)+IF('Basisgegevens+Uitleg'!$C$8="Ja",4,0)+IF('Basisgegevens+Uitleg'!$C$9="Ja",4,0)),C303,"Niet")&amp;(G303&amp;H303&amp;I303&amp;J303&amp;IF('Basisgegevens+Uitleg'!$C$6="Ja",L303&amp;M303&amp;N303&amp;O303,"")&amp;IF('Basisgegevens+Uitleg'!$C$7="Ja",Q303&amp;R303&amp;S303&amp;T303,"")&amp;IF('Basisgegevens+Uitleg'!$C$8="Ja",V303&amp;W303&amp;X303&amp;Y303,"")&amp;IF('Basisgegevens+Uitleg'!$C$9="Ja",AA303&amp;AB303&amp;AC303&amp;AD303,"")),1))=TRUE,"","M ")&amp;IF(ISERROR(SEARCH("A",IF(IF('Basisgegevens+Uitleg'!$C$5="Ja",LEN(G303&amp;H303&amp;I303&amp;J303),0)+IF('Basisgegevens+Uitleg'!$C$6="Ja",LEN(L303&amp;M303&amp;N303&amp;O303),0)+IF('Basisgegevens+Uitleg'!$C$7="Ja",LEN(Q303&amp;R303&amp;S303&amp;T303),0)+IF('Basisgegevens+Uitleg'!$C$8="Ja",LEN(V303&amp;W303&amp;X303&amp;Y303),0)+IF('Basisgegevens+Uitleg'!$C$9="Ja",LEN(AA303&amp;AB303&amp;AC303&amp;AD303),0)&lt;(4+IF('Basisgegevens+Uitleg'!$C$6="Ja",4,0)+IF('Basisgegevens+Uitleg'!$C$7="Ja",4,0)+IF('Basisgegevens+Uitleg'!$C$8="Ja",4,0)+IF('Basisgegevens+Uitleg'!$C$9="Ja",4,0)),C303,"Niet")&amp;(G303&amp;H303&amp;I303&amp;J303&amp;IF('Basisgegevens+Uitleg'!$C$6="Ja",L303&amp;M303&amp;N303&amp;O303,"")&amp;IF('Basisgegevens+Uitleg'!$C$7="Ja",Q303&amp;R303&amp;S303&amp;T303,"")&amp;IF('Basisgegevens+Uitleg'!$C$8="Ja",V303&amp;W303&amp;X303&amp;Y303,"")&amp;IF('Basisgegevens+Uitleg'!$C$9="Ja",AA303&amp;AB303&amp;AC303&amp;AD303,"")),1))=TRUE,"","A")))</f>
        <v>--</v>
      </c>
      <c r="E303" s="110" t="str">
        <f t="shared" si="14"/>
        <v>--</v>
      </c>
      <c r="F303" s="138" t="str">
        <f>IF(ROW(E303)-5&lt;='Basisgegevens+Uitleg'!$C$2,F302+1,"--")</f>
        <v>--</v>
      </c>
      <c r="G303" s="86"/>
      <c r="H303" s="82"/>
      <c r="I303" s="82"/>
      <c r="J303" s="87"/>
      <c r="K303" s="9"/>
      <c r="L303" s="86"/>
      <c r="M303" s="82"/>
      <c r="N303" s="82"/>
      <c r="O303" s="87"/>
      <c r="P303" s="9"/>
      <c r="Q303" s="86"/>
      <c r="R303" s="82"/>
      <c r="S303" s="82"/>
      <c r="T303" s="87"/>
      <c r="U303" s="9"/>
      <c r="V303" s="86"/>
      <c r="W303" s="82"/>
      <c r="X303" s="82"/>
      <c r="Y303" s="87"/>
      <c r="Z303" s="9"/>
      <c r="AA303" s="86"/>
      <c r="AB303" s="82"/>
      <c r="AC303" s="82"/>
      <c r="AD303" s="87"/>
      <c r="AE303" s="9"/>
      <c r="AF303" s="108"/>
      <c r="AG303" s="18" t="str">
        <f>IF(ISERROR(VLOOKUP($F303,'Speciale dagen&amp;Activiteiten'!$A$3:$A$100,1,FALSE))=TRUE,"",VLOOKUP($F303,'Speciale dagen&amp;Activiteiten'!$A$3:$B$100,2,FALSE))</f>
        <v/>
      </c>
      <c r="AH303" s="14" t="str">
        <f>IF(ISERROR(VLOOKUP(CONCATENATE(DAY($F303),"-",MONTH($F303)),Verjaardagen!$C$2:$C$101,1,FALSE))=TRUE,"",VLOOKUP(CONCATENATE(DAY($F303),"-",MONTH($F303)),Verjaardagen!$C$2:$E$101,3,FALSE))</f>
        <v/>
      </c>
      <c r="AI303" s="15" t="str">
        <f>IF(ISERROR(VLOOKUP(F303,'School(vakanties)&amp;Activiteiten'!A$4:A$102,1,FALSE)=TRUE),IF(ISERROR(VLOOKUP(F303,'School(vakanties)&amp;Activiteiten'!B$4:B$102,1,FALSE)=TRUE),IF(AJ303&gt;0,AI302,""),VLOOKUP(F303,'School(vakanties)&amp;Activiteiten'!B$4:C$102,2,FALSE)),VLOOKUP(F303,'School(vakanties)&amp;Activiteiten'!A$4:C$102,3,FALSE))</f>
        <v/>
      </c>
      <c r="AJ303" s="16">
        <f>IF(ISERROR(VLOOKUP(F303,'School(vakanties)&amp;Activiteiten'!A$4:A$102,1,FALSE)=TRUE),IF(AND(AJ302&gt;0,AJ302&lt;999),AJ302-1,0),VLOOKUP(F303,'School(vakanties)&amp;Activiteiten'!A$4:D$102,4,FALSE))</f>
        <v>0</v>
      </c>
    </row>
    <row r="304" spans="1:36" x14ac:dyDescent="0.25">
      <c r="A304" s="180" t="str">
        <f t="shared" si="12"/>
        <v>--</v>
      </c>
      <c r="B304" s="110" t="str">
        <f t="shared" si="13"/>
        <v>--</v>
      </c>
      <c r="C304" s="179" t="str">
        <f>IF(F304="--","--",IF(ISEVEN(B304)=TRUE,SUBSTITUTE(LEFT(VLOOKUP(E304,'Basisgegevens+Uitleg'!$B$19:$D$25,3,),1),0,"--"),SUBSTITUTE(LEFT(VLOOKUP(E304,'Basisgegevens+Uitleg'!$B$19:$C$25,2,),1),0,"--")))</f>
        <v>--</v>
      </c>
      <c r="D304" s="179" t="str">
        <f>IF(F304="--","--",TRIM(IF(ISERROR(SEARCH("V",IF(IF('Basisgegevens+Uitleg'!$C$5="Ja",LEN(G304&amp;H304&amp;I304&amp;J304),0)+IF('Basisgegevens+Uitleg'!$C$6="Ja",LEN(L304&amp;M304&amp;N304&amp;O304),0)+IF('Basisgegevens+Uitleg'!$C$7="Ja",LEN(Q304&amp;R304&amp;S304&amp;T304),0)+IF('Basisgegevens+Uitleg'!$C$8="Ja",LEN(V304&amp;W304&amp;X304&amp;Y304),0)+IF('Basisgegevens+Uitleg'!$C$9="Ja",LEN(AA304&amp;AB304&amp;AC304&amp;AD304),0)&lt;(4+IF('Basisgegevens+Uitleg'!$C$6="Ja",4,0)+IF('Basisgegevens+Uitleg'!$C$7="Ja",4,0)+IF('Basisgegevens+Uitleg'!$C$8="Ja",4,0)+IF('Basisgegevens+Uitleg'!$C$9="Ja",4,0)),C304,"Niet")&amp;(G304&amp;H304&amp;I304&amp;J304&amp;IF('Basisgegevens+Uitleg'!$C$6="Ja",L304&amp;M304&amp;N304&amp;O304,"")&amp;IF('Basisgegevens+Uitleg'!$C$7="Ja",Q304&amp;R304&amp;S304&amp;T304,"")&amp;IF('Basisgegevens+Uitleg'!$C$8="Ja",V304&amp;W304&amp;X304&amp;Y304,"")&amp;IF('Basisgegevens+Uitleg'!$C$9="Ja",AA304&amp;AB304&amp;AC304&amp;AD304,"")),1))=TRUE,"","V ")&amp;IF(ISERROR(SEARCH("M",IF(IF('Basisgegevens+Uitleg'!$C$5="Ja",LEN(G304&amp;H304&amp;I304&amp;J304),0)+IF('Basisgegevens+Uitleg'!$C$6="Ja",LEN(L304&amp;M304&amp;N304&amp;O304),0)+IF('Basisgegevens+Uitleg'!$C$7="Ja",LEN(Q304&amp;R304&amp;S304&amp;T304),0)+IF('Basisgegevens+Uitleg'!$C$8="Ja",LEN(V304&amp;W304&amp;X304&amp;Y304),0)+IF('Basisgegevens+Uitleg'!$C$9="Ja",LEN(AA304&amp;AB304&amp;AC304&amp;AD304),0)&lt;(4+IF('Basisgegevens+Uitleg'!$C$6="Ja",4,0)+IF('Basisgegevens+Uitleg'!$C$7="Ja",4,0)+IF('Basisgegevens+Uitleg'!$C$8="Ja",4,0)+IF('Basisgegevens+Uitleg'!$C$9="Ja",4,0)),C304,"Niet")&amp;(G304&amp;H304&amp;I304&amp;J304&amp;IF('Basisgegevens+Uitleg'!$C$6="Ja",L304&amp;M304&amp;N304&amp;O304,"")&amp;IF('Basisgegevens+Uitleg'!$C$7="Ja",Q304&amp;R304&amp;S304&amp;T304,"")&amp;IF('Basisgegevens+Uitleg'!$C$8="Ja",V304&amp;W304&amp;X304&amp;Y304,"")&amp;IF('Basisgegevens+Uitleg'!$C$9="Ja",AA304&amp;AB304&amp;AC304&amp;AD304,"")),1))=TRUE,"","M ")&amp;IF(ISERROR(SEARCH("A",IF(IF('Basisgegevens+Uitleg'!$C$5="Ja",LEN(G304&amp;H304&amp;I304&amp;J304),0)+IF('Basisgegevens+Uitleg'!$C$6="Ja",LEN(L304&amp;M304&amp;N304&amp;O304),0)+IF('Basisgegevens+Uitleg'!$C$7="Ja",LEN(Q304&amp;R304&amp;S304&amp;T304),0)+IF('Basisgegevens+Uitleg'!$C$8="Ja",LEN(V304&amp;W304&amp;X304&amp;Y304),0)+IF('Basisgegevens+Uitleg'!$C$9="Ja",LEN(AA304&amp;AB304&amp;AC304&amp;AD304),0)&lt;(4+IF('Basisgegevens+Uitleg'!$C$6="Ja",4,0)+IF('Basisgegevens+Uitleg'!$C$7="Ja",4,0)+IF('Basisgegevens+Uitleg'!$C$8="Ja",4,0)+IF('Basisgegevens+Uitleg'!$C$9="Ja",4,0)),C304,"Niet")&amp;(G304&amp;H304&amp;I304&amp;J304&amp;IF('Basisgegevens+Uitleg'!$C$6="Ja",L304&amp;M304&amp;N304&amp;O304,"")&amp;IF('Basisgegevens+Uitleg'!$C$7="Ja",Q304&amp;R304&amp;S304&amp;T304,"")&amp;IF('Basisgegevens+Uitleg'!$C$8="Ja",V304&amp;W304&amp;X304&amp;Y304,"")&amp;IF('Basisgegevens+Uitleg'!$C$9="Ja",AA304&amp;AB304&amp;AC304&amp;AD304,"")),1))=TRUE,"","A")))</f>
        <v>--</v>
      </c>
      <c r="E304" s="110" t="str">
        <f t="shared" si="14"/>
        <v>--</v>
      </c>
      <c r="F304" s="138" t="str">
        <f>IF(ROW(E304)-5&lt;='Basisgegevens+Uitleg'!$C$2,F303+1,"--")</f>
        <v>--</v>
      </c>
      <c r="G304" s="86"/>
      <c r="H304" s="82"/>
      <c r="I304" s="82"/>
      <c r="J304" s="87"/>
      <c r="K304" s="9"/>
      <c r="L304" s="86"/>
      <c r="M304" s="82"/>
      <c r="N304" s="82"/>
      <c r="O304" s="87"/>
      <c r="P304" s="9"/>
      <c r="Q304" s="86"/>
      <c r="R304" s="82"/>
      <c r="S304" s="82"/>
      <c r="T304" s="87"/>
      <c r="U304" s="9"/>
      <c r="V304" s="86"/>
      <c r="W304" s="82"/>
      <c r="X304" s="82"/>
      <c r="Y304" s="87"/>
      <c r="Z304" s="9"/>
      <c r="AA304" s="86"/>
      <c r="AB304" s="82"/>
      <c r="AC304" s="82"/>
      <c r="AD304" s="87"/>
      <c r="AE304" s="9"/>
      <c r="AF304" s="108"/>
      <c r="AG304" s="18" t="str">
        <f>IF(ISERROR(VLOOKUP($F304,'Speciale dagen&amp;Activiteiten'!$A$3:$A$100,1,FALSE))=TRUE,"",VLOOKUP($F304,'Speciale dagen&amp;Activiteiten'!$A$3:$B$100,2,FALSE))</f>
        <v/>
      </c>
      <c r="AH304" s="14" t="str">
        <f>IF(ISERROR(VLOOKUP(CONCATENATE(DAY($F304),"-",MONTH($F304)),Verjaardagen!$C$2:$C$101,1,FALSE))=TRUE,"",VLOOKUP(CONCATENATE(DAY($F304),"-",MONTH($F304)),Verjaardagen!$C$2:$E$101,3,FALSE))</f>
        <v/>
      </c>
      <c r="AI304" s="15" t="str">
        <f>IF(ISERROR(VLOOKUP(F304,'School(vakanties)&amp;Activiteiten'!A$4:A$102,1,FALSE)=TRUE),IF(ISERROR(VLOOKUP(F304,'School(vakanties)&amp;Activiteiten'!B$4:B$102,1,FALSE)=TRUE),IF(AJ304&gt;0,AI303,""),VLOOKUP(F304,'School(vakanties)&amp;Activiteiten'!B$4:C$102,2,FALSE)),VLOOKUP(F304,'School(vakanties)&amp;Activiteiten'!A$4:C$102,3,FALSE))</f>
        <v/>
      </c>
      <c r="AJ304" s="16">
        <f>IF(ISERROR(VLOOKUP(F304,'School(vakanties)&amp;Activiteiten'!A$4:A$102,1,FALSE)=TRUE),IF(AND(AJ303&gt;0,AJ303&lt;999),AJ303-1,0),VLOOKUP(F304,'School(vakanties)&amp;Activiteiten'!A$4:D$102,4,FALSE))</f>
        <v>0</v>
      </c>
    </row>
    <row r="305" spans="1:36" x14ac:dyDescent="0.25">
      <c r="A305" s="180" t="str">
        <f t="shared" si="12"/>
        <v>--</v>
      </c>
      <c r="B305" s="110" t="str">
        <f t="shared" si="13"/>
        <v>--</v>
      </c>
      <c r="C305" s="179" t="str">
        <f>IF(F305="--","--",IF(ISEVEN(B305)=TRUE,SUBSTITUTE(LEFT(VLOOKUP(E305,'Basisgegevens+Uitleg'!$B$19:$D$25,3,),1),0,"--"),SUBSTITUTE(LEFT(VLOOKUP(E305,'Basisgegevens+Uitleg'!$B$19:$C$25,2,),1),0,"--")))</f>
        <v>--</v>
      </c>
      <c r="D305" s="179" t="str">
        <f>IF(F305="--","--",TRIM(IF(ISERROR(SEARCH("V",IF(IF('Basisgegevens+Uitleg'!$C$5="Ja",LEN(G305&amp;H305&amp;I305&amp;J305),0)+IF('Basisgegevens+Uitleg'!$C$6="Ja",LEN(L305&amp;M305&amp;N305&amp;O305),0)+IF('Basisgegevens+Uitleg'!$C$7="Ja",LEN(Q305&amp;R305&amp;S305&amp;T305),0)+IF('Basisgegevens+Uitleg'!$C$8="Ja",LEN(V305&amp;W305&amp;X305&amp;Y305),0)+IF('Basisgegevens+Uitleg'!$C$9="Ja",LEN(AA305&amp;AB305&amp;AC305&amp;AD305),0)&lt;(4+IF('Basisgegevens+Uitleg'!$C$6="Ja",4,0)+IF('Basisgegevens+Uitleg'!$C$7="Ja",4,0)+IF('Basisgegevens+Uitleg'!$C$8="Ja",4,0)+IF('Basisgegevens+Uitleg'!$C$9="Ja",4,0)),C305,"Niet")&amp;(G305&amp;H305&amp;I305&amp;J305&amp;IF('Basisgegevens+Uitleg'!$C$6="Ja",L305&amp;M305&amp;N305&amp;O305,"")&amp;IF('Basisgegevens+Uitleg'!$C$7="Ja",Q305&amp;R305&amp;S305&amp;T305,"")&amp;IF('Basisgegevens+Uitleg'!$C$8="Ja",V305&amp;W305&amp;X305&amp;Y305,"")&amp;IF('Basisgegevens+Uitleg'!$C$9="Ja",AA305&amp;AB305&amp;AC305&amp;AD305,"")),1))=TRUE,"","V ")&amp;IF(ISERROR(SEARCH("M",IF(IF('Basisgegevens+Uitleg'!$C$5="Ja",LEN(G305&amp;H305&amp;I305&amp;J305),0)+IF('Basisgegevens+Uitleg'!$C$6="Ja",LEN(L305&amp;M305&amp;N305&amp;O305),0)+IF('Basisgegevens+Uitleg'!$C$7="Ja",LEN(Q305&amp;R305&amp;S305&amp;T305),0)+IF('Basisgegevens+Uitleg'!$C$8="Ja",LEN(V305&amp;W305&amp;X305&amp;Y305),0)+IF('Basisgegevens+Uitleg'!$C$9="Ja",LEN(AA305&amp;AB305&amp;AC305&amp;AD305),0)&lt;(4+IF('Basisgegevens+Uitleg'!$C$6="Ja",4,0)+IF('Basisgegevens+Uitleg'!$C$7="Ja",4,0)+IF('Basisgegevens+Uitleg'!$C$8="Ja",4,0)+IF('Basisgegevens+Uitleg'!$C$9="Ja",4,0)),C305,"Niet")&amp;(G305&amp;H305&amp;I305&amp;J305&amp;IF('Basisgegevens+Uitleg'!$C$6="Ja",L305&amp;M305&amp;N305&amp;O305,"")&amp;IF('Basisgegevens+Uitleg'!$C$7="Ja",Q305&amp;R305&amp;S305&amp;T305,"")&amp;IF('Basisgegevens+Uitleg'!$C$8="Ja",V305&amp;W305&amp;X305&amp;Y305,"")&amp;IF('Basisgegevens+Uitleg'!$C$9="Ja",AA305&amp;AB305&amp;AC305&amp;AD305,"")),1))=TRUE,"","M ")&amp;IF(ISERROR(SEARCH("A",IF(IF('Basisgegevens+Uitleg'!$C$5="Ja",LEN(G305&amp;H305&amp;I305&amp;J305),0)+IF('Basisgegevens+Uitleg'!$C$6="Ja",LEN(L305&amp;M305&amp;N305&amp;O305),0)+IF('Basisgegevens+Uitleg'!$C$7="Ja",LEN(Q305&amp;R305&amp;S305&amp;T305),0)+IF('Basisgegevens+Uitleg'!$C$8="Ja",LEN(V305&amp;W305&amp;X305&amp;Y305),0)+IF('Basisgegevens+Uitleg'!$C$9="Ja",LEN(AA305&amp;AB305&amp;AC305&amp;AD305),0)&lt;(4+IF('Basisgegevens+Uitleg'!$C$6="Ja",4,0)+IF('Basisgegevens+Uitleg'!$C$7="Ja",4,0)+IF('Basisgegevens+Uitleg'!$C$8="Ja",4,0)+IF('Basisgegevens+Uitleg'!$C$9="Ja",4,0)),C305,"Niet")&amp;(G305&amp;H305&amp;I305&amp;J305&amp;IF('Basisgegevens+Uitleg'!$C$6="Ja",L305&amp;M305&amp;N305&amp;O305,"")&amp;IF('Basisgegevens+Uitleg'!$C$7="Ja",Q305&amp;R305&amp;S305&amp;T305,"")&amp;IF('Basisgegevens+Uitleg'!$C$8="Ja",V305&amp;W305&amp;X305&amp;Y305,"")&amp;IF('Basisgegevens+Uitleg'!$C$9="Ja",AA305&amp;AB305&amp;AC305&amp;AD305,"")),1))=TRUE,"","A")))</f>
        <v>--</v>
      </c>
      <c r="E305" s="110" t="str">
        <f t="shared" si="14"/>
        <v>--</v>
      </c>
      <c r="F305" s="138" t="str">
        <f>IF(ROW(E305)-5&lt;='Basisgegevens+Uitleg'!$C$2,F304+1,"--")</f>
        <v>--</v>
      </c>
      <c r="G305" s="86"/>
      <c r="H305" s="82"/>
      <c r="I305" s="82"/>
      <c r="J305" s="87"/>
      <c r="K305" s="9"/>
      <c r="L305" s="86"/>
      <c r="M305" s="82"/>
      <c r="N305" s="82"/>
      <c r="O305" s="87"/>
      <c r="P305" s="9"/>
      <c r="Q305" s="86"/>
      <c r="R305" s="82"/>
      <c r="S305" s="82"/>
      <c r="T305" s="87"/>
      <c r="U305" s="9"/>
      <c r="V305" s="86"/>
      <c r="W305" s="82"/>
      <c r="X305" s="82"/>
      <c r="Y305" s="87"/>
      <c r="Z305" s="9"/>
      <c r="AA305" s="86"/>
      <c r="AB305" s="82"/>
      <c r="AC305" s="82"/>
      <c r="AD305" s="87"/>
      <c r="AE305" s="9"/>
      <c r="AF305" s="108"/>
      <c r="AG305" s="18" t="str">
        <f>IF(ISERROR(VLOOKUP($F305,'Speciale dagen&amp;Activiteiten'!$A$3:$A$100,1,FALSE))=TRUE,"",VLOOKUP($F305,'Speciale dagen&amp;Activiteiten'!$A$3:$B$100,2,FALSE))</f>
        <v/>
      </c>
      <c r="AH305" s="14" t="str">
        <f>IF(ISERROR(VLOOKUP(CONCATENATE(DAY($F305),"-",MONTH($F305)),Verjaardagen!$C$2:$C$101,1,FALSE))=TRUE,"",VLOOKUP(CONCATENATE(DAY($F305),"-",MONTH($F305)),Verjaardagen!$C$2:$E$101,3,FALSE))</f>
        <v/>
      </c>
      <c r="AI305" s="15" t="str">
        <f>IF(ISERROR(VLOOKUP(F305,'School(vakanties)&amp;Activiteiten'!A$4:A$102,1,FALSE)=TRUE),IF(ISERROR(VLOOKUP(F305,'School(vakanties)&amp;Activiteiten'!B$4:B$102,1,FALSE)=TRUE),IF(AJ305&gt;0,AI304,""),VLOOKUP(F305,'School(vakanties)&amp;Activiteiten'!B$4:C$102,2,FALSE)),VLOOKUP(F305,'School(vakanties)&amp;Activiteiten'!A$4:C$102,3,FALSE))</f>
        <v/>
      </c>
      <c r="AJ305" s="16">
        <f>IF(ISERROR(VLOOKUP(F305,'School(vakanties)&amp;Activiteiten'!A$4:A$102,1,FALSE)=TRUE),IF(AND(AJ304&gt;0,AJ304&lt;999),AJ304-1,0),VLOOKUP(F305,'School(vakanties)&amp;Activiteiten'!A$4:D$102,4,FALSE))</f>
        <v>0</v>
      </c>
    </row>
    <row r="306" spans="1:36" x14ac:dyDescent="0.25">
      <c r="A306" s="180" t="str">
        <f t="shared" si="12"/>
        <v>--</v>
      </c>
      <c r="B306" s="110" t="str">
        <f t="shared" si="13"/>
        <v>--</v>
      </c>
      <c r="C306" s="179" t="str">
        <f>IF(F306="--","--",IF(ISEVEN(B306)=TRUE,SUBSTITUTE(LEFT(VLOOKUP(E306,'Basisgegevens+Uitleg'!$B$19:$D$25,3,),1),0,"--"),SUBSTITUTE(LEFT(VLOOKUP(E306,'Basisgegevens+Uitleg'!$B$19:$C$25,2,),1),0,"--")))</f>
        <v>--</v>
      </c>
      <c r="D306" s="179" t="str">
        <f>IF(F306="--","--",TRIM(IF(ISERROR(SEARCH("V",IF(IF('Basisgegevens+Uitleg'!$C$5="Ja",LEN(G306&amp;H306&amp;I306&amp;J306),0)+IF('Basisgegevens+Uitleg'!$C$6="Ja",LEN(L306&amp;M306&amp;N306&amp;O306),0)+IF('Basisgegevens+Uitleg'!$C$7="Ja",LEN(Q306&amp;R306&amp;S306&amp;T306),0)+IF('Basisgegevens+Uitleg'!$C$8="Ja",LEN(V306&amp;W306&amp;X306&amp;Y306),0)+IF('Basisgegevens+Uitleg'!$C$9="Ja",LEN(AA306&amp;AB306&amp;AC306&amp;AD306),0)&lt;(4+IF('Basisgegevens+Uitleg'!$C$6="Ja",4,0)+IF('Basisgegevens+Uitleg'!$C$7="Ja",4,0)+IF('Basisgegevens+Uitleg'!$C$8="Ja",4,0)+IF('Basisgegevens+Uitleg'!$C$9="Ja",4,0)),C306,"Niet")&amp;(G306&amp;H306&amp;I306&amp;J306&amp;IF('Basisgegevens+Uitleg'!$C$6="Ja",L306&amp;M306&amp;N306&amp;O306,"")&amp;IF('Basisgegevens+Uitleg'!$C$7="Ja",Q306&amp;R306&amp;S306&amp;T306,"")&amp;IF('Basisgegevens+Uitleg'!$C$8="Ja",V306&amp;W306&amp;X306&amp;Y306,"")&amp;IF('Basisgegevens+Uitleg'!$C$9="Ja",AA306&amp;AB306&amp;AC306&amp;AD306,"")),1))=TRUE,"","V ")&amp;IF(ISERROR(SEARCH("M",IF(IF('Basisgegevens+Uitleg'!$C$5="Ja",LEN(G306&amp;H306&amp;I306&amp;J306),0)+IF('Basisgegevens+Uitleg'!$C$6="Ja",LEN(L306&amp;M306&amp;N306&amp;O306),0)+IF('Basisgegevens+Uitleg'!$C$7="Ja",LEN(Q306&amp;R306&amp;S306&amp;T306),0)+IF('Basisgegevens+Uitleg'!$C$8="Ja",LEN(V306&amp;W306&amp;X306&amp;Y306),0)+IF('Basisgegevens+Uitleg'!$C$9="Ja",LEN(AA306&amp;AB306&amp;AC306&amp;AD306),0)&lt;(4+IF('Basisgegevens+Uitleg'!$C$6="Ja",4,0)+IF('Basisgegevens+Uitleg'!$C$7="Ja",4,0)+IF('Basisgegevens+Uitleg'!$C$8="Ja",4,0)+IF('Basisgegevens+Uitleg'!$C$9="Ja",4,0)),C306,"Niet")&amp;(G306&amp;H306&amp;I306&amp;J306&amp;IF('Basisgegevens+Uitleg'!$C$6="Ja",L306&amp;M306&amp;N306&amp;O306,"")&amp;IF('Basisgegevens+Uitleg'!$C$7="Ja",Q306&amp;R306&amp;S306&amp;T306,"")&amp;IF('Basisgegevens+Uitleg'!$C$8="Ja",V306&amp;W306&amp;X306&amp;Y306,"")&amp;IF('Basisgegevens+Uitleg'!$C$9="Ja",AA306&amp;AB306&amp;AC306&amp;AD306,"")),1))=TRUE,"","M ")&amp;IF(ISERROR(SEARCH("A",IF(IF('Basisgegevens+Uitleg'!$C$5="Ja",LEN(G306&amp;H306&amp;I306&amp;J306),0)+IF('Basisgegevens+Uitleg'!$C$6="Ja",LEN(L306&amp;M306&amp;N306&amp;O306),0)+IF('Basisgegevens+Uitleg'!$C$7="Ja",LEN(Q306&amp;R306&amp;S306&amp;T306),0)+IF('Basisgegevens+Uitleg'!$C$8="Ja",LEN(V306&amp;W306&amp;X306&amp;Y306),0)+IF('Basisgegevens+Uitleg'!$C$9="Ja",LEN(AA306&amp;AB306&amp;AC306&amp;AD306),0)&lt;(4+IF('Basisgegevens+Uitleg'!$C$6="Ja",4,0)+IF('Basisgegevens+Uitleg'!$C$7="Ja",4,0)+IF('Basisgegevens+Uitleg'!$C$8="Ja",4,0)+IF('Basisgegevens+Uitleg'!$C$9="Ja",4,0)),C306,"Niet")&amp;(G306&amp;H306&amp;I306&amp;J306&amp;IF('Basisgegevens+Uitleg'!$C$6="Ja",L306&amp;M306&amp;N306&amp;O306,"")&amp;IF('Basisgegevens+Uitleg'!$C$7="Ja",Q306&amp;R306&amp;S306&amp;T306,"")&amp;IF('Basisgegevens+Uitleg'!$C$8="Ja",V306&amp;W306&amp;X306&amp;Y306,"")&amp;IF('Basisgegevens+Uitleg'!$C$9="Ja",AA306&amp;AB306&amp;AC306&amp;AD306,"")),1))=TRUE,"","A")))</f>
        <v>--</v>
      </c>
      <c r="E306" s="110" t="str">
        <f t="shared" si="14"/>
        <v>--</v>
      </c>
      <c r="F306" s="138" t="str">
        <f>IF(ROW(E306)-5&lt;='Basisgegevens+Uitleg'!$C$2,F305+1,"--")</f>
        <v>--</v>
      </c>
      <c r="G306" s="86"/>
      <c r="H306" s="82"/>
      <c r="I306" s="82"/>
      <c r="J306" s="87"/>
      <c r="K306" s="9"/>
      <c r="L306" s="86"/>
      <c r="M306" s="82"/>
      <c r="N306" s="82"/>
      <c r="O306" s="87"/>
      <c r="P306" s="9"/>
      <c r="Q306" s="86"/>
      <c r="R306" s="82"/>
      <c r="S306" s="82"/>
      <c r="T306" s="87"/>
      <c r="U306" s="9"/>
      <c r="V306" s="86"/>
      <c r="W306" s="82"/>
      <c r="X306" s="82"/>
      <c r="Y306" s="87"/>
      <c r="Z306" s="9"/>
      <c r="AA306" s="86"/>
      <c r="AB306" s="82"/>
      <c r="AC306" s="82"/>
      <c r="AD306" s="87"/>
      <c r="AE306" s="9"/>
      <c r="AF306" s="108"/>
      <c r="AG306" s="18" t="str">
        <f>IF(ISERROR(VLOOKUP($F306,'Speciale dagen&amp;Activiteiten'!$A$3:$A$100,1,FALSE))=TRUE,"",VLOOKUP($F306,'Speciale dagen&amp;Activiteiten'!$A$3:$B$100,2,FALSE))</f>
        <v/>
      </c>
      <c r="AH306" s="14" t="str">
        <f>IF(ISERROR(VLOOKUP(CONCATENATE(DAY($F306),"-",MONTH($F306)),Verjaardagen!$C$2:$C$101,1,FALSE))=TRUE,"",VLOOKUP(CONCATENATE(DAY($F306),"-",MONTH($F306)),Verjaardagen!$C$2:$E$101,3,FALSE))</f>
        <v/>
      </c>
      <c r="AI306" s="15" t="str">
        <f>IF(ISERROR(VLOOKUP(F306,'School(vakanties)&amp;Activiteiten'!A$4:A$102,1,FALSE)=TRUE),IF(ISERROR(VLOOKUP(F306,'School(vakanties)&amp;Activiteiten'!B$4:B$102,1,FALSE)=TRUE),IF(AJ306&gt;0,AI305,""),VLOOKUP(F306,'School(vakanties)&amp;Activiteiten'!B$4:C$102,2,FALSE)),VLOOKUP(F306,'School(vakanties)&amp;Activiteiten'!A$4:C$102,3,FALSE))</f>
        <v/>
      </c>
      <c r="AJ306" s="16">
        <f>IF(ISERROR(VLOOKUP(F306,'School(vakanties)&amp;Activiteiten'!A$4:A$102,1,FALSE)=TRUE),IF(AND(AJ305&gt;0,AJ305&lt;999),AJ305-1,0),VLOOKUP(F306,'School(vakanties)&amp;Activiteiten'!A$4:D$102,4,FALSE))</f>
        <v>0</v>
      </c>
    </row>
    <row r="307" spans="1:36" x14ac:dyDescent="0.25">
      <c r="A307" s="180" t="str">
        <f t="shared" si="12"/>
        <v>--</v>
      </c>
      <c r="B307" s="110" t="str">
        <f t="shared" si="13"/>
        <v>--</v>
      </c>
      <c r="C307" s="179" t="str">
        <f>IF(F307="--","--",IF(ISEVEN(B307)=TRUE,SUBSTITUTE(LEFT(VLOOKUP(E307,'Basisgegevens+Uitleg'!$B$19:$D$25,3,),1),0,"--"),SUBSTITUTE(LEFT(VLOOKUP(E307,'Basisgegevens+Uitleg'!$B$19:$C$25,2,),1),0,"--")))</f>
        <v>--</v>
      </c>
      <c r="D307" s="179" t="str">
        <f>IF(F307="--","--",TRIM(IF(ISERROR(SEARCH("V",IF(IF('Basisgegevens+Uitleg'!$C$5="Ja",LEN(G307&amp;H307&amp;I307&amp;J307),0)+IF('Basisgegevens+Uitleg'!$C$6="Ja",LEN(L307&amp;M307&amp;N307&amp;O307),0)+IF('Basisgegevens+Uitleg'!$C$7="Ja",LEN(Q307&amp;R307&amp;S307&amp;T307),0)+IF('Basisgegevens+Uitleg'!$C$8="Ja",LEN(V307&amp;W307&amp;X307&amp;Y307),0)+IF('Basisgegevens+Uitleg'!$C$9="Ja",LEN(AA307&amp;AB307&amp;AC307&amp;AD307),0)&lt;(4+IF('Basisgegevens+Uitleg'!$C$6="Ja",4,0)+IF('Basisgegevens+Uitleg'!$C$7="Ja",4,0)+IF('Basisgegevens+Uitleg'!$C$8="Ja",4,0)+IF('Basisgegevens+Uitleg'!$C$9="Ja",4,0)),C307,"Niet")&amp;(G307&amp;H307&amp;I307&amp;J307&amp;IF('Basisgegevens+Uitleg'!$C$6="Ja",L307&amp;M307&amp;N307&amp;O307,"")&amp;IF('Basisgegevens+Uitleg'!$C$7="Ja",Q307&amp;R307&amp;S307&amp;T307,"")&amp;IF('Basisgegevens+Uitleg'!$C$8="Ja",V307&amp;W307&amp;X307&amp;Y307,"")&amp;IF('Basisgegevens+Uitleg'!$C$9="Ja",AA307&amp;AB307&amp;AC307&amp;AD307,"")),1))=TRUE,"","V ")&amp;IF(ISERROR(SEARCH("M",IF(IF('Basisgegevens+Uitleg'!$C$5="Ja",LEN(G307&amp;H307&amp;I307&amp;J307),0)+IF('Basisgegevens+Uitleg'!$C$6="Ja",LEN(L307&amp;M307&amp;N307&amp;O307),0)+IF('Basisgegevens+Uitleg'!$C$7="Ja",LEN(Q307&amp;R307&amp;S307&amp;T307),0)+IF('Basisgegevens+Uitleg'!$C$8="Ja",LEN(V307&amp;W307&amp;X307&amp;Y307),0)+IF('Basisgegevens+Uitleg'!$C$9="Ja",LEN(AA307&amp;AB307&amp;AC307&amp;AD307),0)&lt;(4+IF('Basisgegevens+Uitleg'!$C$6="Ja",4,0)+IF('Basisgegevens+Uitleg'!$C$7="Ja",4,0)+IF('Basisgegevens+Uitleg'!$C$8="Ja",4,0)+IF('Basisgegevens+Uitleg'!$C$9="Ja",4,0)),C307,"Niet")&amp;(G307&amp;H307&amp;I307&amp;J307&amp;IF('Basisgegevens+Uitleg'!$C$6="Ja",L307&amp;M307&amp;N307&amp;O307,"")&amp;IF('Basisgegevens+Uitleg'!$C$7="Ja",Q307&amp;R307&amp;S307&amp;T307,"")&amp;IF('Basisgegevens+Uitleg'!$C$8="Ja",V307&amp;W307&amp;X307&amp;Y307,"")&amp;IF('Basisgegevens+Uitleg'!$C$9="Ja",AA307&amp;AB307&amp;AC307&amp;AD307,"")),1))=TRUE,"","M ")&amp;IF(ISERROR(SEARCH("A",IF(IF('Basisgegevens+Uitleg'!$C$5="Ja",LEN(G307&amp;H307&amp;I307&amp;J307),0)+IF('Basisgegevens+Uitleg'!$C$6="Ja",LEN(L307&amp;M307&amp;N307&amp;O307),0)+IF('Basisgegevens+Uitleg'!$C$7="Ja",LEN(Q307&amp;R307&amp;S307&amp;T307),0)+IF('Basisgegevens+Uitleg'!$C$8="Ja",LEN(V307&amp;W307&amp;X307&amp;Y307),0)+IF('Basisgegevens+Uitleg'!$C$9="Ja",LEN(AA307&amp;AB307&amp;AC307&amp;AD307),0)&lt;(4+IF('Basisgegevens+Uitleg'!$C$6="Ja",4,0)+IF('Basisgegevens+Uitleg'!$C$7="Ja",4,0)+IF('Basisgegevens+Uitleg'!$C$8="Ja",4,0)+IF('Basisgegevens+Uitleg'!$C$9="Ja",4,0)),C307,"Niet")&amp;(G307&amp;H307&amp;I307&amp;J307&amp;IF('Basisgegevens+Uitleg'!$C$6="Ja",L307&amp;M307&amp;N307&amp;O307,"")&amp;IF('Basisgegevens+Uitleg'!$C$7="Ja",Q307&amp;R307&amp;S307&amp;T307,"")&amp;IF('Basisgegevens+Uitleg'!$C$8="Ja",V307&amp;W307&amp;X307&amp;Y307,"")&amp;IF('Basisgegevens+Uitleg'!$C$9="Ja",AA307&amp;AB307&amp;AC307&amp;AD307,"")),1))=TRUE,"","A")))</f>
        <v>--</v>
      </c>
      <c r="E307" s="110" t="str">
        <f t="shared" si="14"/>
        <v>--</v>
      </c>
      <c r="F307" s="138" t="str">
        <f>IF(ROW(E307)-5&lt;='Basisgegevens+Uitleg'!$C$2,F306+1,"--")</f>
        <v>--</v>
      </c>
      <c r="G307" s="86"/>
      <c r="H307" s="82"/>
      <c r="I307" s="82"/>
      <c r="J307" s="87"/>
      <c r="K307" s="9"/>
      <c r="L307" s="86"/>
      <c r="M307" s="82"/>
      <c r="N307" s="82"/>
      <c r="O307" s="87"/>
      <c r="P307" s="9"/>
      <c r="Q307" s="86"/>
      <c r="R307" s="82"/>
      <c r="S307" s="82"/>
      <c r="T307" s="87"/>
      <c r="U307" s="9"/>
      <c r="V307" s="86"/>
      <c r="W307" s="82"/>
      <c r="X307" s="82"/>
      <c r="Y307" s="87"/>
      <c r="Z307" s="9"/>
      <c r="AA307" s="86"/>
      <c r="AB307" s="82"/>
      <c r="AC307" s="82"/>
      <c r="AD307" s="87"/>
      <c r="AE307" s="9"/>
      <c r="AF307" s="108"/>
      <c r="AG307" s="18" t="str">
        <f>IF(ISERROR(VLOOKUP($F307,'Speciale dagen&amp;Activiteiten'!$A$3:$A$100,1,FALSE))=TRUE,"",VLOOKUP($F307,'Speciale dagen&amp;Activiteiten'!$A$3:$B$100,2,FALSE))</f>
        <v/>
      </c>
      <c r="AH307" s="14" t="str">
        <f>IF(ISERROR(VLOOKUP(CONCATENATE(DAY($F307),"-",MONTH($F307)),Verjaardagen!$C$2:$C$101,1,FALSE))=TRUE,"",VLOOKUP(CONCATENATE(DAY($F307),"-",MONTH($F307)),Verjaardagen!$C$2:$E$101,3,FALSE))</f>
        <v/>
      </c>
      <c r="AI307" s="15" t="str">
        <f>IF(ISERROR(VLOOKUP(F307,'School(vakanties)&amp;Activiteiten'!A$4:A$102,1,FALSE)=TRUE),IF(ISERROR(VLOOKUP(F307,'School(vakanties)&amp;Activiteiten'!B$4:B$102,1,FALSE)=TRUE),IF(AJ307&gt;0,AI306,""),VLOOKUP(F307,'School(vakanties)&amp;Activiteiten'!B$4:C$102,2,FALSE)),VLOOKUP(F307,'School(vakanties)&amp;Activiteiten'!A$4:C$102,3,FALSE))</f>
        <v/>
      </c>
      <c r="AJ307" s="16">
        <f>IF(ISERROR(VLOOKUP(F307,'School(vakanties)&amp;Activiteiten'!A$4:A$102,1,FALSE)=TRUE),IF(AND(AJ306&gt;0,AJ306&lt;999),AJ306-1,0),VLOOKUP(F307,'School(vakanties)&amp;Activiteiten'!A$4:D$102,4,FALSE))</f>
        <v>0</v>
      </c>
    </row>
    <row r="308" spans="1:36" x14ac:dyDescent="0.25">
      <c r="A308" s="180" t="str">
        <f t="shared" si="12"/>
        <v>--</v>
      </c>
      <c r="B308" s="110" t="str">
        <f t="shared" si="13"/>
        <v>--</v>
      </c>
      <c r="C308" s="179" t="str">
        <f>IF(F308="--","--",IF(ISEVEN(B308)=TRUE,SUBSTITUTE(LEFT(VLOOKUP(E308,'Basisgegevens+Uitleg'!$B$19:$D$25,3,),1),0,"--"),SUBSTITUTE(LEFT(VLOOKUP(E308,'Basisgegevens+Uitleg'!$B$19:$C$25,2,),1),0,"--")))</f>
        <v>--</v>
      </c>
      <c r="D308" s="179" t="str">
        <f>IF(F308="--","--",TRIM(IF(ISERROR(SEARCH("V",IF(IF('Basisgegevens+Uitleg'!$C$5="Ja",LEN(G308&amp;H308&amp;I308&amp;J308),0)+IF('Basisgegevens+Uitleg'!$C$6="Ja",LEN(L308&amp;M308&amp;N308&amp;O308),0)+IF('Basisgegevens+Uitleg'!$C$7="Ja",LEN(Q308&amp;R308&amp;S308&amp;T308),0)+IF('Basisgegevens+Uitleg'!$C$8="Ja",LEN(V308&amp;W308&amp;X308&amp;Y308),0)+IF('Basisgegevens+Uitleg'!$C$9="Ja",LEN(AA308&amp;AB308&amp;AC308&amp;AD308),0)&lt;(4+IF('Basisgegevens+Uitleg'!$C$6="Ja",4,0)+IF('Basisgegevens+Uitleg'!$C$7="Ja",4,0)+IF('Basisgegevens+Uitleg'!$C$8="Ja",4,0)+IF('Basisgegevens+Uitleg'!$C$9="Ja",4,0)),C308,"Niet")&amp;(G308&amp;H308&amp;I308&amp;J308&amp;IF('Basisgegevens+Uitleg'!$C$6="Ja",L308&amp;M308&amp;N308&amp;O308,"")&amp;IF('Basisgegevens+Uitleg'!$C$7="Ja",Q308&amp;R308&amp;S308&amp;T308,"")&amp;IF('Basisgegevens+Uitleg'!$C$8="Ja",V308&amp;W308&amp;X308&amp;Y308,"")&amp;IF('Basisgegevens+Uitleg'!$C$9="Ja",AA308&amp;AB308&amp;AC308&amp;AD308,"")),1))=TRUE,"","V ")&amp;IF(ISERROR(SEARCH("M",IF(IF('Basisgegevens+Uitleg'!$C$5="Ja",LEN(G308&amp;H308&amp;I308&amp;J308),0)+IF('Basisgegevens+Uitleg'!$C$6="Ja",LEN(L308&amp;M308&amp;N308&amp;O308),0)+IF('Basisgegevens+Uitleg'!$C$7="Ja",LEN(Q308&amp;R308&amp;S308&amp;T308),0)+IF('Basisgegevens+Uitleg'!$C$8="Ja",LEN(V308&amp;W308&amp;X308&amp;Y308),0)+IF('Basisgegevens+Uitleg'!$C$9="Ja",LEN(AA308&amp;AB308&amp;AC308&amp;AD308),0)&lt;(4+IF('Basisgegevens+Uitleg'!$C$6="Ja",4,0)+IF('Basisgegevens+Uitleg'!$C$7="Ja",4,0)+IF('Basisgegevens+Uitleg'!$C$8="Ja",4,0)+IF('Basisgegevens+Uitleg'!$C$9="Ja",4,0)),C308,"Niet")&amp;(G308&amp;H308&amp;I308&amp;J308&amp;IF('Basisgegevens+Uitleg'!$C$6="Ja",L308&amp;M308&amp;N308&amp;O308,"")&amp;IF('Basisgegevens+Uitleg'!$C$7="Ja",Q308&amp;R308&amp;S308&amp;T308,"")&amp;IF('Basisgegevens+Uitleg'!$C$8="Ja",V308&amp;W308&amp;X308&amp;Y308,"")&amp;IF('Basisgegevens+Uitleg'!$C$9="Ja",AA308&amp;AB308&amp;AC308&amp;AD308,"")),1))=TRUE,"","M ")&amp;IF(ISERROR(SEARCH("A",IF(IF('Basisgegevens+Uitleg'!$C$5="Ja",LEN(G308&amp;H308&amp;I308&amp;J308),0)+IF('Basisgegevens+Uitleg'!$C$6="Ja",LEN(L308&amp;M308&amp;N308&amp;O308),0)+IF('Basisgegevens+Uitleg'!$C$7="Ja",LEN(Q308&amp;R308&amp;S308&amp;T308),0)+IF('Basisgegevens+Uitleg'!$C$8="Ja",LEN(V308&amp;W308&amp;X308&amp;Y308),0)+IF('Basisgegevens+Uitleg'!$C$9="Ja",LEN(AA308&amp;AB308&amp;AC308&amp;AD308),0)&lt;(4+IF('Basisgegevens+Uitleg'!$C$6="Ja",4,0)+IF('Basisgegevens+Uitleg'!$C$7="Ja",4,0)+IF('Basisgegevens+Uitleg'!$C$8="Ja",4,0)+IF('Basisgegevens+Uitleg'!$C$9="Ja",4,0)),C308,"Niet")&amp;(G308&amp;H308&amp;I308&amp;J308&amp;IF('Basisgegevens+Uitleg'!$C$6="Ja",L308&amp;M308&amp;N308&amp;O308,"")&amp;IF('Basisgegevens+Uitleg'!$C$7="Ja",Q308&amp;R308&amp;S308&amp;T308,"")&amp;IF('Basisgegevens+Uitleg'!$C$8="Ja",V308&amp;W308&amp;X308&amp;Y308,"")&amp;IF('Basisgegevens+Uitleg'!$C$9="Ja",AA308&amp;AB308&amp;AC308&amp;AD308,"")),1))=TRUE,"","A")))</f>
        <v>--</v>
      </c>
      <c r="E308" s="110" t="str">
        <f t="shared" si="14"/>
        <v>--</v>
      </c>
      <c r="F308" s="138" t="str">
        <f>IF(ROW(E308)-5&lt;='Basisgegevens+Uitleg'!$C$2,F307+1,"--")</f>
        <v>--</v>
      </c>
      <c r="G308" s="86"/>
      <c r="H308" s="82"/>
      <c r="I308" s="82"/>
      <c r="J308" s="87"/>
      <c r="K308" s="9"/>
      <c r="L308" s="86"/>
      <c r="M308" s="82"/>
      <c r="N308" s="82"/>
      <c r="O308" s="87"/>
      <c r="P308" s="9"/>
      <c r="Q308" s="86"/>
      <c r="R308" s="82"/>
      <c r="S308" s="82"/>
      <c r="T308" s="87"/>
      <c r="U308" s="9"/>
      <c r="V308" s="86"/>
      <c r="W308" s="82"/>
      <c r="X308" s="82"/>
      <c r="Y308" s="87"/>
      <c r="Z308" s="9"/>
      <c r="AA308" s="86"/>
      <c r="AB308" s="82"/>
      <c r="AC308" s="82"/>
      <c r="AD308" s="87"/>
      <c r="AE308" s="9"/>
      <c r="AF308" s="108"/>
      <c r="AG308" s="18" t="str">
        <f>IF(ISERROR(VLOOKUP($F308,'Speciale dagen&amp;Activiteiten'!$A$3:$A$100,1,FALSE))=TRUE,"",VLOOKUP($F308,'Speciale dagen&amp;Activiteiten'!$A$3:$B$100,2,FALSE))</f>
        <v/>
      </c>
      <c r="AH308" s="14" t="str">
        <f>IF(ISERROR(VLOOKUP(CONCATENATE(DAY($F308),"-",MONTH($F308)),Verjaardagen!$C$2:$C$101,1,FALSE))=TRUE,"",VLOOKUP(CONCATENATE(DAY($F308),"-",MONTH($F308)),Verjaardagen!$C$2:$E$101,3,FALSE))</f>
        <v/>
      </c>
      <c r="AI308" s="15" t="str">
        <f>IF(ISERROR(VLOOKUP(F308,'School(vakanties)&amp;Activiteiten'!A$4:A$102,1,FALSE)=TRUE),IF(ISERROR(VLOOKUP(F308,'School(vakanties)&amp;Activiteiten'!B$4:B$102,1,FALSE)=TRUE),IF(AJ308&gt;0,AI307,""),VLOOKUP(F308,'School(vakanties)&amp;Activiteiten'!B$4:C$102,2,FALSE)),VLOOKUP(F308,'School(vakanties)&amp;Activiteiten'!A$4:C$102,3,FALSE))</f>
        <v/>
      </c>
      <c r="AJ308" s="16">
        <f>IF(ISERROR(VLOOKUP(F308,'School(vakanties)&amp;Activiteiten'!A$4:A$102,1,FALSE)=TRUE),IF(AND(AJ307&gt;0,AJ307&lt;999),AJ307-1,0),VLOOKUP(F308,'School(vakanties)&amp;Activiteiten'!A$4:D$102,4,FALSE))</f>
        <v>0</v>
      </c>
    </row>
    <row r="309" spans="1:36" x14ac:dyDescent="0.25">
      <c r="A309" s="180" t="str">
        <f t="shared" si="12"/>
        <v>--</v>
      </c>
      <c r="B309" s="110" t="str">
        <f t="shared" si="13"/>
        <v>--</v>
      </c>
      <c r="C309" s="179" t="str">
        <f>IF(F309="--","--",IF(ISEVEN(B309)=TRUE,SUBSTITUTE(LEFT(VLOOKUP(E309,'Basisgegevens+Uitleg'!$B$19:$D$25,3,),1),0,"--"),SUBSTITUTE(LEFT(VLOOKUP(E309,'Basisgegevens+Uitleg'!$B$19:$C$25,2,),1),0,"--")))</f>
        <v>--</v>
      </c>
      <c r="D309" s="179" t="str">
        <f>IF(F309="--","--",TRIM(IF(ISERROR(SEARCH("V",IF(IF('Basisgegevens+Uitleg'!$C$5="Ja",LEN(G309&amp;H309&amp;I309&amp;J309),0)+IF('Basisgegevens+Uitleg'!$C$6="Ja",LEN(L309&amp;M309&amp;N309&amp;O309),0)+IF('Basisgegevens+Uitleg'!$C$7="Ja",LEN(Q309&amp;R309&amp;S309&amp;T309),0)+IF('Basisgegevens+Uitleg'!$C$8="Ja",LEN(V309&amp;W309&amp;X309&amp;Y309),0)+IF('Basisgegevens+Uitleg'!$C$9="Ja",LEN(AA309&amp;AB309&amp;AC309&amp;AD309),0)&lt;(4+IF('Basisgegevens+Uitleg'!$C$6="Ja",4,0)+IF('Basisgegevens+Uitleg'!$C$7="Ja",4,0)+IF('Basisgegevens+Uitleg'!$C$8="Ja",4,0)+IF('Basisgegevens+Uitleg'!$C$9="Ja",4,0)),C309,"Niet")&amp;(G309&amp;H309&amp;I309&amp;J309&amp;IF('Basisgegevens+Uitleg'!$C$6="Ja",L309&amp;M309&amp;N309&amp;O309,"")&amp;IF('Basisgegevens+Uitleg'!$C$7="Ja",Q309&amp;R309&amp;S309&amp;T309,"")&amp;IF('Basisgegevens+Uitleg'!$C$8="Ja",V309&amp;W309&amp;X309&amp;Y309,"")&amp;IF('Basisgegevens+Uitleg'!$C$9="Ja",AA309&amp;AB309&amp;AC309&amp;AD309,"")),1))=TRUE,"","V ")&amp;IF(ISERROR(SEARCH("M",IF(IF('Basisgegevens+Uitleg'!$C$5="Ja",LEN(G309&amp;H309&amp;I309&amp;J309),0)+IF('Basisgegevens+Uitleg'!$C$6="Ja",LEN(L309&amp;M309&amp;N309&amp;O309),0)+IF('Basisgegevens+Uitleg'!$C$7="Ja",LEN(Q309&amp;R309&amp;S309&amp;T309),0)+IF('Basisgegevens+Uitleg'!$C$8="Ja",LEN(V309&amp;W309&amp;X309&amp;Y309),0)+IF('Basisgegevens+Uitleg'!$C$9="Ja",LEN(AA309&amp;AB309&amp;AC309&amp;AD309),0)&lt;(4+IF('Basisgegevens+Uitleg'!$C$6="Ja",4,0)+IF('Basisgegevens+Uitleg'!$C$7="Ja",4,0)+IF('Basisgegevens+Uitleg'!$C$8="Ja",4,0)+IF('Basisgegevens+Uitleg'!$C$9="Ja",4,0)),C309,"Niet")&amp;(G309&amp;H309&amp;I309&amp;J309&amp;IF('Basisgegevens+Uitleg'!$C$6="Ja",L309&amp;M309&amp;N309&amp;O309,"")&amp;IF('Basisgegevens+Uitleg'!$C$7="Ja",Q309&amp;R309&amp;S309&amp;T309,"")&amp;IF('Basisgegevens+Uitleg'!$C$8="Ja",V309&amp;W309&amp;X309&amp;Y309,"")&amp;IF('Basisgegevens+Uitleg'!$C$9="Ja",AA309&amp;AB309&amp;AC309&amp;AD309,"")),1))=TRUE,"","M ")&amp;IF(ISERROR(SEARCH("A",IF(IF('Basisgegevens+Uitleg'!$C$5="Ja",LEN(G309&amp;H309&amp;I309&amp;J309),0)+IF('Basisgegevens+Uitleg'!$C$6="Ja",LEN(L309&amp;M309&amp;N309&amp;O309),0)+IF('Basisgegevens+Uitleg'!$C$7="Ja",LEN(Q309&amp;R309&amp;S309&amp;T309),0)+IF('Basisgegevens+Uitleg'!$C$8="Ja",LEN(V309&amp;W309&amp;X309&amp;Y309),0)+IF('Basisgegevens+Uitleg'!$C$9="Ja",LEN(AA309&amp;AB309&amp;AC309&amp;AD309),0)&lt;(4+IF('Basisgegevens+Uitleg'!$C$6="Ja",4,0)+IF('Basisgegevens+Uitleg'!$C$7="Ja",4,0)+IF('Basisgegevens+Uitleg'!$C$8="Ja",4,0)+IF('Basisgegevens+Uitleg'!$C$9="Ja",4,0)),C309,"Niet")&amp;(G309&amp;H309&amp;I309&amp;J309&amp;IF('Basisgegevens+Uitleg'!$C$6="Ja",L309&amp;M309&amp;N309&amp;O309,"")&amp;IF('Basisgegevens+Uitleg'!$C$7="Ja",Q309&amp;R309&amp;S309&amp;T309,"")&amp;IF('Basisgegevens+Uitleg'!$C$8="Ja",V309&amp;W309&amp;X309&amp;Y309,"")&amp;IF('Basisgegevens+Uitleg'!$C$9="Ja",AA309&amp;AB309&amp;AC309&amp;AD309,"")),1))=TRUE,"","A")))</f>
        <v>--</v>
      </c>
      <c r="E309" s="110" t="str">
        <f t="shared" si="14"/>
        <v>--</v>
      </c>
      <c r="F309" s="138" t="str">
        <f>IF(ROW(E309)-5&lt;='Basisgegevens+Uitleg'!$C$2,F308+1,"--")</f>
        <v>--</v>
      </c>
      <c r="G309" s="86"/>
      <c r="H309" s="82"/>
      <c r="I309" s="82"/>
      <c r="J309" s="87"/>
      <c r="K309" s="9"/>
      <c r="L309" s="86"/>
      <c r="M309" s="82"/>
      <c r="N309" s="82"/>
      <c r="O309" s="87"/>
      <c r="P309" s="9"/>
      <c r="Q309" s="86"/>
      <c r="R309" s="82"/>
      <c r="S309" s="82"/>
      <c r="T309" s="87"/>
      <c r="U309" s="9"/>
      <c r="V309" s="86"/>
      <c r="W309" s="82"/>
      <c r="X309" s="82"/>
      <c r="Y309" s="87"/>
      <c r="Z309" s="9"/>
      <c r="AA309" s="86"/>
      <c r="AB309" s="82"/>
      <c r="AC309" s="82"/>
      <c r="AD309" s="87"/>
      <c r="AE309" s="9"/>
      <c r="AF309" s="108"/>
      <c r="AG309" s="18" t="str">
        <f>IF(ISERROR(VLOOKUP($F309,'Speciale dagen&amp;Activiteiten'!$A$3:$A$100,1,FALSE))=TRUE,"",VLOOKUP($F309,'Speciale dagen&amp;Activiteiten'!$A$3:$B$100,2,FALSE))</f>
        <v/>
      </c>
      <c r="AH309" s="14" t="str">
        <f>IF(ISERROR(VLOOKUP(CONCATENATE(DAY($F309),"-",MONTH($F309)),Verjaardagen!$C$2:$C$101,1,FALSE))=TRUE,"",VLOOKUP(CONCATENATE(DAY($F309),"-",MONTH($F309)),Verjaardagen!$C$2:$E$101,3,FALSE))</f>
        <v/>
      </c>
      <c r="AI309" s="15" t="str">
        <f>IF(ISERROR(VLOOKUP(F309,'School(vakanties)&amp;Activiteiten'!A$4:A$102,1,FALSE)=TRUE),IF(ISERROR(VLOOKUP(F309,'School(vakanties)&amp;Activiteiten'!B$4:B$102,1,FALSE)=TRUE),IF(AJ309&gt;0,AI308,""),VLOOKUP(F309,'School(vakanties)&amp;Activiteiten'!B$4:C$102,2,FALSE)),VLOOKUP(F309,'School(vakanties)&amp;Activiteiten'!A$4:C$102,3,FALSE))</f>
        <v/>
      </c>
      <c r="AJ309" s="16">
        <f>IF(ISERROR(VLOOKUP(F309,'School(vakanties)&amp;Activiteiten'!A$4:A$102,1,FALSE)=TRUE),IF(AND(AJ308&gt;0,AJ308&lt;999),AJ308-1,0),VLOOKUP(F309,'School(vakanties)&amp;Activiteiten'!A$4:D$102,4,FALSE))</f>
        <v>0</v>
      </c>
    </row>
    <row r="310" spans="1:36" x14ac:dyDescent="0.25">
      <c r="A310" s="180" t="str">
        <f t="shared" si="12"/>
        <v>--</v>
      </c>
      <c r="B310" s="110" t="str">
        <f t="shared" si="13"/>
        <v>--</v>
      </c>
      <c r="C310" s="179" t="str">
        <f>IF(F310="--","--",IF(ISEVEN(B310)=TRUE,SUBSTITUTE(LEFT(VLOOKUP(E310,'Basisgegevens+Uitleg'!$B$19:$D$25,3,),1),0,"--"),SUBSTITUTE(LEFT(VLOOKUP(E310,'Basisgegevens+Uitleg'!$B$19:$C$25,2,),1),0,"--")))</f>
        <v>--</v>
      </c>
      <c r="D310" s="179" t="str">
        <f>IF(F310="--","--",TRIM(IF(ISERROR(SEARCH("V",IF(IF('Basisgegevens+Uitleg'!$C$5="Ja",LEN(G310&amp;H310&amp;I310&amp;J310),0)+IF('Basisgegevens+Uitleg'!$C$6="Ja",LEN(L310&amp;M310&amp;N310&amp;O310),0)+IF('Basisgegevens+Uitleg'!$C$7="Ja",LEN(Q310&amp;R310&amp;S310&amp;T310),0)+IF('Basisgegevens+Uitleg'!$C$8="Ja",LEN(V310&amp;W310&amp;X310&amp;Y310),0)+IF('Basisgegevens+Uitleg'!$C$9="Ja",LEN(AA310&amp;AB310&amp;AC310&amp;AD310),0)&lt;(4+IF('Basisgegevens+Uitleg'!$C$6="Ja",4,0)+IF('Basisgegevens+Uitleg'!$C$7="Ja",4,0)+IF('Basisgegevens+Uitleg'!$C$8="Ja",4,0)+IF('Basisgegevens+Uitleg'!$C$9="Ja",4,0)),C310,"Niet")&amp;(G310&amp;H310&amp;I310&amp;J310&amp;IF('Basisgegevens+Uitleg'!$C$6="Ja",L310&amp;M310&amp;N310&amp;O310,"")&amp;IF('Basisgegevens+Uitleg'!$C$7="Ja",Q310&amp;R310&amp;S310&amp;T310,"")&amp;IF('Basisgegevens+Uitleg'!$C$8="Ja",V310&amp;W310&amp;X310&amp;Y310,"")&amp;IF('Basisgegevens+Uitleg'!$C$9="Ja",AA310&amp;AB310&amp;AC310&amp;AD310,"")),1))=TRUE,"","V ")&amp;IF(ISERROR(SEARCH("M",IF(IF('Basisgegevens+Uitleg'!$C$5="Ja",LEN(G310&amp;H310&amp;I310&amp;J310),0)+IF('Basisgegevens+Uitleg'!$C$6="Ja",LEN(L310&amp;M310&amp;N310&amp;O310),0)+IF('Basisgegevens+Uitleg'!$C$7="Ja",LEN(Q310&amp;R310&amp;S310&amp;T310),0)+IF('Basisgegevens+Uitleg'!$C$8="Ja",LEN(V310&amp;W310&amp;X310&amp;Y310),0)+IF('Basisgegevens+Uitleg'!$C$9="Ja",LEN(AA310&amp;AB310&amp;AC310&amp;AD310),0)&lt;(4+IF('Basisgegevens+Uitleg'!$C$6="Ja",4,0)+IF('Basisgegevens+Uitleg'!$C$7="Ja",4,0)+IF('Basisgegevens+Uitleg'!$C$8="Ja",4,0)+IF('Basisgegevens+Uitleg'!$C$9="Ja",4,0)),C310,"Niet")&amp;(G310&amp;H310&amp;I310&amp;J310&amp;IF('Basisgegevens+Uitleg'!$C$6="Ja",L310&amp;M310&amp;N310&amp;O310,"")&amp;IF('Basisgegevens+Uitleg'!$C$7="Ja",Q310&amp;R310&amp;S310&amp;T310,"")&amp;IF('Basisgegevens+Uitleg'!$C$8="Ja",V310&amp;W310&amp;X310&amp;Y310,"")&amp;IF('Basisgegevens+Uitleg'!$C$9="Ja",AA310&amp;AB310&amp;AC310&amp;AD310,"")),1))=TRUE,"","M ")&amp;IF(ISERROR(SEARCH("A",IF(IF('Basisgegevens+Uitleg'!$C$5="Ja",LEN(G310&amp;H310&amp;I310&amp;J310),0)+IF('Basisgegevens+Uitleg'!$C$6="Ja",LEN(L310&amp;M310&amp;N310&amp;O310),0)+IF('Basisgegevens+Uitleg'!$C$7="Ja",LEN(Q310&amp;R310&amp;S310&amp;T310),0)+IF('Basisgegevens+Uitleg'!$C$8="Ja",LEN(V310&amp;W310&amp;X310&amp;Y310),0)+IF('Basisgegevens+Uitleg'!$C$9="Ja",LEN(AA310&amp;AB310&amp;AC310&amp;AD310),0)&lt;(4+IF('Basisgegevens+Uitleg'!$C$6="Ja",4,0)+IF('Basisgegevens+Uitleg'!$C$7="Ja",4,0)+IF('Basisgegevens+Uitleg'!$C$8="Ja",4,0)+IF('Basisgegevens+Uitleg'!$C$9="Ja",4,0)),C310,"Niet")&amp;(G310&amp;H310&amp;I310&amp;J310&amp;IF('Basisgegevens+Uitleg'!$C$6="Ja",L310&amp;M310&amp;N310&amp;O310,"")&amp;IF('Basisgegevens+Uitleg'!$C$7="Ja",Q310&amp;R310&amp;S310&amp;T310,"")&amp;IF('Basisgegevens+Uitleg'!$C$8="Ja",V310&amp;W310&amp;X310&amp;Y310,"")&amp;IF('Basisgegevens+Uitleg'!$C$9="Ja",AA310&amp;AB310&amp;AC310&amp;AD310,"")),1))=TRUE,"","A")))</f>
        <v>--</v>
      </c>
      <c r="E310" s="110" t="str">
        <f t="shared" si="14"/>
        <v>--</v>
      </c>
      <c r="F310" s="138" t="str">
        <f>IF(ROW(E310)-5&lt;='Basisgegevens+Uitleg'!$C$2,F309+1,"--")</f>
        <v>--</v>
      </c>
      <c r="G310" s="86"/>
      <c r="H310" s="82"/>
      <c r="I310" s="82"/>
      <c r="J310" s="87"/>
      <c r="K310" s="9"/>
      <c r="L310" s="86"/>
      <c r="M310" s="82"/>
      <c r="N310" s="82"/>
      <c r="O310" s="87"/>
      <c r="P310" s="9"/>
      <c r="Q310" s="86"/>
      <c r="R310" s="82"/>
      <c r="S310" s="82"/>
      <c r="T310" s="87"/>
      <c r="U310" s="9"/>
      <c r="V310" s="86"/>
      <c r="W310" s="82"/>
      <c r="X310" s="82"/>
      <c r="Y310" s="87"/>
      <c r="Z310" s="9"/>
      <c r="AA310" s="86"/>
      <c r="AB310" s="82"/>
      <c r="AC310" s="82"/>
      <c r="AD310" s="87"/>
      <c r="AE310" s="9"/>
      <c r="AF310" s="108"/>
      <c r="AG310" s="18" t="str">
        <f>IF(ISERROR(VLOOKUP($F310,'Speciale dagen&amp;Activiteiten'!$A$3:$A$100,1,FALSE))=TRUE,"",VLOOKUP($F310,'Speciale dagen&amp;Activiteiten'!$A$3:$B$100,2,FALSE))</f>
        <v/>
      </c>
      <c r="AH310" s="14" t="str">
        <f>IF(ISERROR(VLOOKUP(CONCATENATE(DAY($F310),"-",MONTH($F310)),Verjaardagen!$C$2:$C$101,1,FALSE))=TRUE,"",VLOOKUP(CONCATENATE(DAY($F310),"-",MONTH($F310)),Verjaardagen!$C$2:$E$101,3,FALSE))</f>
        <v/>
      </c>
      <c r="AI310" s="15" t="str">
        <f>IF(ISERROR(VLOOKUP(F310,'School(vakanties)&amp;Activiteiten'!A$4:A$102,1,FALSE)=TRUE),IF(ISERROR(VLOOKUP(F310,'School(vakanties)&amp;Activiteiten'!B$4:B$102,1,FALSE)=TRUE),IF(AJ310&gt;0,AI309,""),VLOOKUP(F310,'School(vakanties)&amp;Activiteiten'!B$4:C$102,2,FALSE)),VLOOKUP(F310,'School(vakanties)&amp;Activiteiten'!A$4:C$102,3,FALSE))</f>
        <v/>
      </c>
      <c r="AJ310" s="16">
        <f>IF(ISERROR(VLOOKUP(F310,'School(vakanties)&amp;Activiteiten'!A$4:A$102,1,FALSE)=TRUE),IF(AND(AJ309&gt;0,AJ309&lt;999),AJ309-1,0),VLOOKUP(F310,'School(vakanties)&amp;Activiteiten'!A$4:D$102,4,FALSE))</f>
        <v>0</v>
      </c>
    </row>
    <row r="311" spans="1:36" x14ac:dyDescent="0.25">
      <c r="A311" s="180" t="str">
        <f t="shared" si="12"/>
        <v>--</v>
      </c>
      <c r="B311" s="110" t="str">
        <f t="shared" si="13"/>
        <v>--</v>
      </c>
      <c r="C311" s="179" t="str">
        <f>IF(F311="--","--",IF(ISEVEN(B311)=TRUE,SUBSTITUTE(LEFT(VLOOKUP(E311,'Basisgegevens+Uitleg'!$B$19:$D$25,3,),1),0,"--"),SUBSTITUTE(LEFT(VLOOKUP(E311,'Basisgegevens+Uitleg'!$B$19:$C$25,2,),1),0,"--")))</f>
        <v>--</v>
      </c>
      <c r="D311" s="179" t="str">
        <f>IF(F311="--","--",TRIM(IF(ISERROR(SEARCH("V",IF(IF('Basisgegevens+Uitleg'!$C$5="Ja",LEN(G311&amp;H311&amp;I311&amp;J311),0)+IF('Basisgegevens+Uitleg'!$C$6="Ja",LEN(L311&amp;M311&amp;N311&amp;O311),0)+IF('Basisgegevens+Uitleg'!$C$7="Ja",LEN(Q311&amp;R311&amp;S311&amp;T311),0)+IF('Basisgegevens+Uitleg'!$C$8="Ja",LEN(V311&amp;W311&amp;X311&amp;Y311),0)+IF('Basisgegevens+Uitleg'!$C$9="Ja",LEN(AA311&amp;AB311&amp;AC311&amp;AD311),0)&lt;(4+IF('Basisgegevens+Uitleg'!$C$6="Ja",4,0)+IF('Basisgegevens+Uitleg'!$C$7="Ja",4,0)+IF('Basisgegevens+Uitleg'!$C$8="Ja",4,0)+IF('Basisgegevens+Uitleg'!$C$9="Ja",4,0)),C311,"Niet")&amp;(G311&amp;H311&amp;I311&amp;J311&amp;IF('Basisgegevens+Uitleg'!$C$6="Ja",L311&amp;M311&amp;N311&amp;O311,"")&amp;IF('Basisgegevens+Uitleg'!$C$7="Ja",Q311&amp;R311&amp;S311&amp;T311,"")&amp;IF('Basisgegevens+Uitleg'!$C$8="Ja",V311&amp;W311&amp;X311&amp;Y311,"")&amp;IF('Basisgegevens+Uitleg'!$C$9="Ja",AA311&amp;AB311&amp;AC311&amp;AD311,"")),1))=TRUE,"","V ")&amp;IF(ISERROR(SEARCH("M",IF(IF('Basisgegevens+Uitleg'!$C$5="Ja",LEN(G311&amp;H311&amp;I311&amp;J311),0)+IF('Basisgegevens+Uitleg'!$C$6="Ja",LEN(L311&amp;M311&amp;N311&amp;O311),0)+IF('Basisgegevens+Uitleg'!$C$7="Ja",LEN(Q311&amp;R311&amp;S311&amp;T311),0)+IF('Basisgegevens+Uitleg'!$C$8="Ja",LEN(V311&amp;W311&amp;X311&amp;Y311),0)+IF('Basisgegevens+Uitleg'!$C$9="Ja",LEN(AA311&amp;AB311&amp;AC311&amp;AD311),0)&lt;(4+IF('Basisgegevens+Uitleg'!$C$6="Ja",4,0)+IF('Basisgegevens+Uitleg'!$C$7="Ja",4,0)+IF('Basisgegevens+Uitleg'!$C$8="Ja",4,0)+IF('Basisgegevens+Uitleg'!$C$9="Ja",4,0)),C311,"Niet")&amp;(G311&amp;H311&amp;I311&amp;J311&amp;IF('Basisgegevens+Uitleg'!$C$6="Ja",L311&amp;M311&amp;N311&amp;O311,"")&amp;IF('Basisgegevens+Uitleg'!$C$7="Ja",Q311&amp;R311&amp;S311&amp;T311,"")&amp;IF('Basisgegevens+Uitleg'!$C$8="Ja",V311&amp;W311&amp;X311&amp;Y311,"")&amp;IF('Basisgegevens+Uitleg'!$C$9="Ja",AA311&amp;AB311&amp;AC311&amp;AD311,"")),1))=TRUE,"","M ")&amp;IF(ISERROR(SEARCH("A",IF(IF('Basisgegevens+Uitleg'!$C$5="Ja",LEN(G311&amp;H311&amp;I311&amp;J311),0)+IF('Basisgegevens+Uitleg'!$C$6="Ja",LEN(L311&amp;M311&amp;N311&amp;O311),0)+IF('Basisgegevens+Uitleg'!$C$7="Ja",LEN(Q311&amp;R311&amp;S311&amp;T311),0)+IF('Basisgegevens+Uitleg'!$C$8="Ja",LEN(V311&amp;W311&amp;X311&amp;Y311),0)+IF('Basisgegevens+Uitleg'!$C$9="Ja",LEN(AA311&amp;AB311&amp;AC311&amp;AD311),0)&lt;(4+IF('Basisgegevens+Uitleg'!$C$6="Ja",4,0)+IF('Basisgegevens+Uitleg'!$C$7="Ja",4,0)+IF('Basisgegevens+Uitleg'!$C$8="Ja",4,0)+IF('Basisgegevens+Uitleg'!$C$9="Ja",4,0)),C311,"Niet")&amp;(G311&amp;H311&amp;I311&amp;J311&amp;IF('Basisgegevens+Uitleg'!$C$6="Ja",L311&amp;M311&amp;N311&amp;O311,"")&amp;IF('Basisgegevens+Uitleg'!$C$7="Ja",Q311&amp;R311&amp;S311&amp;T311,"")&amp;IF('Basisgegevens+Uitleg'!$C$8="Ja",V311&amp;W311&amp;X311&amp;Y311,"")&amp;IF('Basisgegevens+Uitleg'!$C$9="Ja",AA311&amp;AB311&amp;AC311&amp;AD311,"")),1))=TRUE,"","A")))</f>
        <v>--</v>
      </c>
      <c r="E311" s="110" t="str">
        <f t="shared" si="14"/>
        <v>--</v>
      </c>
      <c r="F311" s="138" t="str">
        <f>IF(ROW(E311)-5&lt;='Basisgegevens+Uitleg'!$C$2,F310+1,"--")</f>
        <v>--</v>
      </c>
      <c r="G311" s="86"/>
      <c r="H311" s="82"/>
      <c r="I311" s="82"/>
      <c r="J311" s="87"/>
      <c r="K311" s="9"/>
      <c r="L311" s="86"/>
      <c r="M311" s="82"/>
      <c r="N311" s="82"/>
      <c r="O311" s="87"/>
      <c r="P311" s="9"/>
      <c r="Q311" s="86"/>
      <c r="R311" s="82"/>
      <c r="S311" s="82"/>
      <c r="T311" s="87"/>
      <c r="U311" s="9"/>
      <c r="V311" s="86"/>
      <c r="W311" s="82"/>
      <c r="X311" s="82"/>
      <c r="Y311" s="87"/>
      <c r="Z311" s="9"/>
      <c r="AA311" s="86"/>
      <c r="AB311" s="82"/>
      <c r="AC311" s="82"/>
      <c r="AD311" s="87"/>
      <c r="AE311" s="9"/>
      <c r="AF311" s="108"/>
      <c r="AG311" s="18" t="str">
        <f>IF(ISERROR(VLOOKUP($F311,'Speciale dagen&amp;Activiteiten'!$A$3:$A$100,1,FALSE))=TRUE,"",VLOOKUP($F311,'Speciale dagen&amp;Activiteiten'!$A$3:$B$100,2,FALSE))</f>
        <v/>
      </c>
      <c r="AH311" s="14" t="str">
        <f>IF(ISERROR(VLOOKUP(CONCATENATE(DAY($F311),"-",MONTH($F311)),Verjaardagen!$C$2:$C$101,1,FALSE))=TRUE,"",VLOOKUP(CONCATENATE(DAY($F311),"-",MONTH($F311)),Verjaardagen!$C$2:$E$101,3,FALSE))</f>
        <v/>
      </c>
      <c r="AI311" s="15" t="str">
        <f>IF(ISERROR(VLOOKUP(F311,'School(vakanties)&amp;Activiteiten'!A$4:A$102,1,FALSE)=TRUE),IF(ISERROR(VLOOKUP(F311,'School(vakanties)&amp;Activiteiten'!B$4:B$102,1,FALSE)=TRUE),IF(AJ311&gt;0,AI310,""),VLOOKUP(F311,'School(vakanties)&amp;Activiteiten'!B$4:C$102,2,FALSE)),VLOOKUP(F311,'School(vakanties)&amp;Activiteiten'!A$4:C$102,3,FALSE))</f>
        <v/>
      </c>
      <c r="AJ311" s="16">
        <f>IF(ISERROR(VLOOKUP(F311,'School(vakanties)&amp;Activiteiten'!A$4:A$102,1,FALSE)=TRUE),IF(AND(AJ310&gt;0,AJ310&lt;999),AJ310-1,0),VLOOKUP(F311,'School(vakanties)&amp;Activiteiten'!A$4:D$102,4,FALSE))</f>
        <v>0</v>
      </c>
    </row>
    <row r="312" spans="1:36" x14ac:dyDescent="0.25">
      <c r="A312" s="180" t="str">
        <f t="shared" si="12"/>
        <v>--</v>
      </c>
      <c r="B312" s="110" t="str">
        <f t="shared" si="13"/>
        <v>--</v>
      </c>
      <c r="C312" s="179" t="str">
        <f>IF(F312="--","--",IF(ISEVEN(B312)=TRUE,SUBSTITUTE(LEFT(VLOOKUP(E312,'Basisgegevens+Uitleg'!$B$19:$D$25,3,),1),0,"--"),SUBSTITUTE(LEFT(VLOOKUP(E312,'Basisgegevens+Uitleg'!$B$19:$C$25,2,),1),0,"--")))</f>
        <v>--</v>
      </c>
      <c r="D312" s="179" t="str">
        <f>IF(F312="--","--",TRIM(IF(ISERROR(SEARCH("V",IF(IF('Basisgegevens+Uitleg'!$C$5="Ja",LEN(G312&amp;H312&amp;I312&amp;J312),0)+IF('Basisgegevens+Uitleg'!$C$6="Ja",LEN(L312&amp;M312&amp;N312&amp;O312),0)+IF('Basisgegevens+Uitleg'!$C$7="Ja",LEN(Q312&amp;R312&amp;S312&amp;T312),0)+IF('Basisgegevens+Uitleg'!$C$8="Ja",LEN(V312&amp;W312&amp;X312&amp;Y312),0)+IF('Basisgegevens+Uitleg'!$C$9="Ja",LEN(AA312&amp;AB312&amp;AC312&amp;AD312),0)&lt;(4+IF('Basisgegevens+Uitleg'!$C$6="Ja",4,0)+IF('Basisgegevens+Uitleg'!$C$7="Ja",4,0)+IF('Basisgegevens+Uitleg'!$C$8="Ja",4,0)+IF('Basisgegevens+Uitleg'!$C$9="Ja",4,0)),C312,"Niet")&amp;(G312&amp;H312&amp;I312&amp;J312&amp;IF('Basisgegevens+Uitleg'!$C$6="Ja",L312&amp;M312&amp;N312&amp;O312,"")&amp;IF('Basisgegevens+Uitleg'!$C$7="Ja",Q312&amp;R312&amp;S312&amp;T312,"")&amp;IF('Basisgegevens+Uitleg'!$C$8="Ja",V312&amp;W312&amp;X312&amp;Y312,"")&amp;IF('Basisgegevens+Uitleg'!$C$9="Ja",AA312&amp;AB312&amp;AC312&amp;AD312,"")),1))=TRUE,"","V ")&amp;IF(ISERROR(SEARCH("M",IF(IF('Basisgegevens+Uitleg'!$C$5="Ja",LEN(G312&amp;H312&amp;I312&amp;J312),0)+IF('Basisgegevens+Uitleg'!$C$6="Ja",LEN(L312&amp;M312&amp;N312&amp;O312),0)+IF('Basisgegevens+Uitleg'!$C$7="Ja",LEN(Q312&amp;R312&amp;S312&amp;T312),0)+IF('Basisgegevens+Uitleg'!$C$8="Ja",LEN(V312&amp;W312&amp;X312&amp;Y312),0)+IF('Basisgegevens+Uitleg'!$C$9="Ja",LEN(AA312&amp;AB312&amp;AC312&amp;AD312),0)&lt;(4+IF('Basisgegevens+Uitleg'!$C$6="Ja",4,0)+IF('Basisgegevens+Uitleg'!$C$7="Ja",4,0)+IF('Basisgegevens+Uitleg'!$C$8="Ja",4,0)+IF('Basisgegevens+Uitleg'!$C$9="Ja",4,0)),C312,"Niet")&amp;(G312&amp;H312&amp;I312&amp;J312&amp;IF('Basisgegevens+Uitleg'!$C$6="Ja",L312&amp;M312&amp;N312&amp;O312,"")&amp;IF('Basisgegevens+Uitleg'!$C$7="Ja",Q312&amp;R312&amp;S312&amp;T312,"")&amp;IF('Basisgegevens+Uitleg'!$C$8="Ja",V312&amp;W312&amp;X312&amp;Y312,"")&amp;IF('Basisgegevens+Uitleg'!$C$9="Ja",AA312&amp;AB312&amp;AC312&amp;AD312,"")),1))=TRUE,"","M ")&amp;IF(ISERROR(SEARCH("A",IF(IF('Basisgegevens+Uitleg'!$C$5="Ja",LEN(G312&amp;H312&amp;I312&amp;J312),0)+IF('Basisgegevens+Uitleg'!$C$6="Ja",LEN(L312&amp;M312&amp;N312&amp;O312),0)+IF('Basisgegevens+Uitleg'!$C$7="Ja",LEN(Q312&amp;R312&amp;S312&amp;T312),0)+IF('Basisgegevens+Uitleg'!$C$8="Ja",LEN(V312&amp;W312&amp;X312&amp;Y312),0)+IF('Basisgegevens+Uitleg'!$C$9="Ja",LEN(AA312&amp;AB312&amp;AC312&amp;AD312),0)&lt;(4+IF('Basisgegevens+Uitleg'!$C$6="Ja",4,0)+IF('Basisgegevens+Uitleg'!$C$7="Ja",4,0)+IF('Basisgegevens+Uitleg'!$C$8="Ja",4,0)+IF('Basisgegevens+Uitleg'!$C$9="Ja",4,0)),C312,"Niet")&amp;(G312&amp;H312&amp;I312&amp;J312&amp;IF('Basisgegevens+Uitleg'!$C$6="Ja",L312&amp;M312&amp;N312&amp;O312,"")&amp;IF('Basisgegevens+Uitleg'!$C$7="Ja",Q312&amp;R312&amp;S312&amp;T312,"")&amp;IF('Basisgegevens+Uitleg'!$C$8="Ja",V312&amp;W312&amp;X312&amp;Y312,"")&amp;IF('Basisgegevens+Uitleg'!$C$9="Ja",AA312&amp;AB312&amp;AC312&amp;AD312,"")),1))=TRUE,"","A")))</f>
        <v>--</v>
      </c>
      <c r="E312" s="110" t="str">
        <f t="shared" si="14"/>
        <v>--</v>
      </c>
      <c r="F312" s="138" t="str">
        <f>IF(ROW(E312)-5&lt;='Basisgegevens+Uitleg'!$C$2,F311+1,"--")</f>
        <v>--</v>
      </c>
      <c r="G312" s="86"/>
      <c r="H312" s="82"/>
      <c r="I312" s="82"/>
      <c r="J312" s="87"/>
      <c r="K312" s="9"/>
      <c r="L312" s="86"/>
      <c r="M312" s="82"/>
      <c r="N312" s="82"/>
      <c r="O312" s="87"/>
      <c r="P312" s="9"/>
      <c r="Q312" s="86"/>
      <c r="R312" s="82"/>
      <c r="S312" s="82"/>
      <c r="T312" s="87"/>
      <c r="U312" s="9"/>
      <c r="V312" s="86"/>
      <c r="W312" s="82"/>
      <c r="X312" s="82"/>
      <c r="Y312" s="87"/>
      <c r="Z312" s="9"/>
      <c r="AA312" s="86"/>
      <c r="AB312" s="82"/>
      <c r="AC312" s="82"/>
      <c r="AD312" s="87"/>
      <c r="AE312" s="9"/>
      <c r="AF312" s="108"/>
      <c r="AG312" s="18" t="str">
        <f>IF(ISERROR(VLOOKUP($F312,'Speciale dagen&amp;Activiteiten'!$A$3:$A$100,1,FALSE))=TRUE,"",VLOOKUP($F312,'Speciale dagen&amp;Activiteiten'!$A$3:$B$100,2,FALSE))</f>
        <v/>
      </c>
      <c r="AH312" s="14" t="str">
        <f>IF(ISERROR(VLOOKUP(CONCATENATE(DAY($F312),"-",MONTH($F312)),Verjaardagen!$C$2:$C$101,1,FALSE))=TRUE,"",VLOOKUP(CONCATENATE(DAY($F312),"-",MONTH($F312)),Verjaardagen!$C$2:$E$101,3,FALSE))</f>
        <v/>
      </c>
      <c r="AI312" s="15" t="str">
        <f>IF(ISERROR(VLOOKUP(F312,'School(vakanties)&amp;Activiteiten'!A$4:A$102,1,FALSE)=TRUE),IF(ISERROR(VLOOKUP(F312,'School(vakanties)&amp;Activiteiten'!B$4:B$102,1,FALSE)=TRUE),IF(AJ312&gt;0,AI311,""),VLOOKUP(F312,'School(vakanties)&amp;Activiteiten'!B$4:C$102,2,FALSE)),VLOOKUP(F312,'School(vakanties)&amp;Activiteiten'!A$4:C$102,3,FALSE))</f>
        <v/>
      </c>
      <c r="AJ312" s="16">
        <f>IF(ISERROR(VLOOKUP(F312,'School(vakanties)&amp;Activiteiten'!A$4:A$102,1,FALSE)=TRUE),IF(AND(AJ311&gt;0,AJ311&lt;999),AJ311-1,0),VLOOKUP(F312,'School(vakanties)&amp;Activiteiten'!A$4:D$102,4,FALSE))</f>
        <v>0</v>
      </c>
    </row>
    <row r="313" spans="1:36" x14ac:dyDescent="0.25">
      <c r="A313" s="180" t="str">
        <f t="shared" si="12"/>
        <v>--</v>
      </c>
      <c r="B313" s="110" t="str">
        <f t="shared" si="13"/>
        <v>--</v>
      </c>
      <c r="C313" s="179" t="str">
        <f>IF(F313="--","--",IF(ISEVEN(B313)=TRUE,SUBSTITUTE(LEFT(VLOOKUP(E313,'Basisgegevens+Uitleg'!$B$19:$D$25,3,),1),0,"--"),SUBSTITUTE(LEFT(VLOOKUP(E313,'Basisgegevens+Uitleg'!$B$19:$C$25,2,),1),0,"--")))</f>
        <v>--</v>
      </c>
      <c r="D313" s="179" t="str">
        <f>IF(F313="--","--",TRIM(IF(ISERROR(SEARCH("V",IF(IF('Basisgegevens+Uitleg'!$C$5="Ja",LEN(G313&amp;H313&amp;I313&amp;J313),0)+IF('Basisgegevens+Uitleg'!$C$6="Ja",LEN(L313&amp;M313&amp;N313&amp;O313),0)+IF('Basisgegevens+Uitleg'!$C$7="Ja",LEN(Q313&amp;R313&amp;S313&amp;T313),0)+IF('Basisgegevens+Uitleg'!$C$8="Ja",LEN(V313&amp;W313&amp;X313&amp;Y313),0)+IF('Basisgegevens+Uitleg'!$C$9="Ja",LEN(AA313&amp;AB313&amp;AC313&amp;AD313),0)&lt;(4+IF('Basisgegevens+Uitleg'!$C$6="Ja",4,0)+IF('Basisgegevens+Uitleg'!$C$7="Ja",4,0)+IF('Basisgegevens+Uitleg'!$C$8="Ja",4,0)+IF('Basisgegevens+Uitleg'!$C$9="Ja",4,0)),C313,"Niet")&amp;(G313&amp;H313&amp;I313&amp;J313&amp;IF('Basisgegevens+Uitleg'!$C$6="Ja",L313&amp;M313&amp;N313&amp;O313,"")&amp;IF('Basisgegevens+Uitleg'!$C$7="Ja",Q313&amp;R313&amp;S313&amp;T313,"")&amp;IF('Basisgegevens+Uitleg'!$C$8="Ja",V313&amp;W313&amp;X313&amp;Y313,"")&amp;IF('Basisgegevens+Uitleg'!$C$9="Ja",AA313&amp;AB313&amp;AC313&amp;AD313,"")),1))=TRUE,"","V ")&amp;IF(ISERROR(SEARCH("M",IF(IF('Basisgegevens+Uitleg'!$C$5="Ja",LEN(G313&amp;H313&amp;I313&amp;J313),0)+IF('Basisgegevens+Uitleg'!$C$6="Ja",LEN(L313&amp;M313&amp;N313&amp;O313),0)+IF('Basisgegevens+Uitleg'!$C$7="Ja",LEN(Q313&amp;R313&amp;S313&amp;T313),0)+IF('Basisgegevens+Uitleg'!$C$8="Ja",LEN(V313&amp;W313&amp;X313&amp;Y313),0)+IF('Basisgegevens+Uitleg'!$C$9="Ja",LEN(AA313&amp;AB313&amp;AC313&amp;AD313),0)&lt;(4+IF('Basisgegevens+Uitleg'!$C$6="Ja",4,0)+IF('Basisgegevens+Uitleg'!$C$7="Ja",4,0)+IF('Basisgegevens+Uitleg'!$C$8="Ja",4,0)+IF('Basisgegevens+Uitleg'!$C$9="Ja",4,0)),C313,"Niet")&amp;(G313&amp;H313&amp;I313&amp;J313&amp;IF('Basisgegevens+Uitleg'!$C$6="Ja",L313&amp;M313&amp;N313&amp;O313,"")&amp;IF('Basisgegevens+Uitleg'!$C$7="Ja",Q313&amp;R313&amp;S313&amp;T313,"")&amp;IF('Basisgegevens+Uitleg'!$C$8="Ja",V313&amp;W313&amp;X313&amp;Y313,"")&amp;IF('Basisgegevens+Uitleg'!$C$9="Ja",AA313&amp;AB313&amp;AC313&amp;AD313,"")),1))=TRUE,"","M ")&amp;IF(ISERROR(SEARCH("A",IF(IF('Basisgegevens+Uitleg'!$C$5="Ja",LEN(G313&amp;H313&amp;I313&amp;J313),0)+IF('Basisgegevens+Uitleg'!$C$6="Ja",LEN(L313&amp;M313&amp;N313&amp;O313),0)+IF('Basisgegevens+Uitleg'!$C$7="Ja",LEN(Q313&amp;R313&amp;S313&amp;T313),0)+IF('Basisgegevens+Uitleg'!$C$8="Ja",LEN(V313&amp;W313&amp;X313&amp;Y313),0)+IF('Basisgegevens+Uitleg'!$C$9="Ja",LEN(AA313&amp;AB313&amp;AC313&amp;AD313),0)&lt;(4+IF('Basisgegevens+Uitleg'!$C$6="Ja",4,0)+IF('Basisgegevens+Uitleg'!$C$7="Ja",4,0)+IF('Basisgegevens+Uitleg'!$C$8="Ja",4,0)+IF('Basisgegevens+Uitleg'!$C$9="Ja",4,0)),C313,"Niet")&amp;(G313&amp;H313&amp;I313&amp;J313&amp;IF('Basisgegevens+Uitleg'!$C$6="Ja",L313&amp;M313&amp;N313&amp;O313,"")&amp;IF('Basisgegevens+Uitleg'!$C$7="Ja",Q313&amp;R313&amp;S313&amp;T313,"")&amp;IF('Basisgegevens+Uitleg'!$C$8="Ja",V313&amp;W313&amp;X313&amp;Y313,"")&amp;IF('Basisgegevens+Uitleg'!$C$9="Ja",AA313&amp;AB313&amp;AC313&amp;AD313,"")),1))=TRUE,"","A")))</f>
        <v>--</v>
      </c>
      <c r="E313" s="110" t="str">
        <f t="shared" si="14"/>
        <v>--</v>
      </c>
      <c r="F313" s="138" t="str">
        <f>IF(ROW(E313)-5&lt;='Basisgegevens+Uitleg'!$C$2,F312+1,"--")</f>
        <v>--</v>
      </c>
      <c r="G313" s="86"/>
      <c r="H313" s="82"/>
      <c r="I313" s="82"/>
      <c r="J313" s="87"/>
      <c r="K313" s="9"/>
      <c r="L313" s="86"/>
      <c r="M313" s="82"/>
      <c r="N313" s="82"/>
      <c r="O313" s="87"/>
      <c r="P313" s="9"/>
      <c r="Q313" s="86"/>
      <c r="R313" s="82"/>
      <c r="S313" s="82"/>
      <c r="T313" s="87"/>
      <c r="U313" s="9"/>
      <c r="V313" s="86"/>
      <c r="W313" s="82"/>
      <c r="X313" s="82"/>
      <c r="Y313" s="87"/>
      <c r="Z313" s="9"/>
      <c r="AA313" s="86"/>
      <c r="AB313" s="82"/>
      <c r="AC313" s="82"/>
      <c r="AD313" s="87"/>
      <c r="AE313" s="9"/>
      <c r="AF313" s="108"/>
      <c r="AG313" s="18" t="str">
        <f>IF(ISERROR(VLOOKUP($F313,'Speciale dagen&amp;Activiteiten'!$A$3:$A$100,1,FALSE))=TRUE,"",VLOOKUP($F313,'Speciale dagen&amp;Activiteiten'!$A$3:$B$100,2,FALSE))</f>
        <v/>
      </c>
      <c r="AH313" s="14" t="str">
        <f>IF(ISERROR(VLOOKUP(CONCATENATE(DAY($F313),"-",MONTH($F313)),Verjaardagen!$C$2:$C$101,1,FALSE))=TRUE,"",VLOOKUP(CONCATENATE(DAY($F313),"-",MONTH($F313)),Verjaardagen!$C$2:$E$101,3,FALSE))</f>
        <v/>
      </c>
      <c r="AI313" s="15" t="str">
        <f>IF(ISERROR(VLOOKUP(F313,'School(vakanties)&amp;Activiteiten'!A$4:A$102,1,FALSE)=TRUE),IF(ISERROR(VLOOKUP(F313,'School(vakanties)&amp;Activiteiten'!B$4:B$102,1,FALSE)=TRUE),IF(AJ313&gt;0,AI312,""),VLOOKUP(F313,'School(vakanties)&amp;Activiteiten'!B$4:C$102,2,FALSE)),VLOOKUP(F313,'School(vakanties)&amp;Activiteiten'!A$4:C$102,3,FALSE))</f>
        <v/>
      </c>
      <c r="AJ313" s="16">
        <f>IF(ISERROR(VLOOKUP(F313,'School(vakanties)&amp;Activiteiten'!A$4:A$102,1,FALSE)=TRUE),IF(AND(AJ312&gt;0,AJ312&lt;999),AJ312-1,0),VLOOKUP(F313,'School(vakanties)&amp;Activiteiten'!A$4:D$102,4,FALSE))</f>
        <v>0</v>
      </c>
    </row>
    <row r="314" spans="1:36" x14ac:dyDescent="0.25">
      <c r="A314" s="180" t="str">
        <f t="shared" si="12"/>
        <v>--</v>
      </c>
      <c r="B314" s="110" t="str">
        <f t="shared" si="13"/>
        <v>--</v>
      </c>
      <c r="C314" s="179" t="str">
        <f>IF(F314="--","--",IF(ISEVEN(B314)=TRUE,SUBSTITUTE(LEFT(VLOOKUP(E314,'Basisgegevens+Uitleg'!$B$19:$D$25,3,),1),0,"--"),SUBSTITUTE(LEFT(VLOOKUP(E314,'Basisgegevens+Uitleg'!$B$19:$C$25,2,),1),0,"--")))</f>
        <v>--</v>
      </c>
      <c r="D314" s="179" t="str">
        <f>IF(F314="--","--",TRIM(IF(ISERROR(SEARCH("V",IF(IF('Basisgegevens+Uitleg'!$C$5="Ja",LEN(G314&amp;H314&amp;I314&amp;J314),0)+IF('Basisgegevens+Uitleg'!$C$6="Ja",LEN(L314&amp;M314&amp;N314&amp;O314),0)+IF('Basisgegevens+Uitleg'!$C$7="Ja",LEN(Q314&amp;R314&amp;S314&amp;T314),0)+IF('Basisgegevens+Uitleg'!$C$8="Ja",LEN(V314&amp;W314&amp;X314&amp;Y314),0)+IF('Basisgegevens+Uitleg'!$C$9="Ja",LEN(AA314&amp;AB314&amp;AC314&amp;AD314),0)&lt;(4+IF('Basisgegevens+Uitleg'!$C$6="Ja",4,0)+IF('Basisgegevens+Uitleg'!$C$7="Ja",4,0)+IF('Basisgegevens+Uitleg'!$C$8="Ja",4,0)+IF('Basisgegevens+Uitleg'!$C$9="Ja",4,0)),C314,"Niet")&amp;(G314&amp;H314&amp;I314&amp;J314&amp;IF('Basisgegevens+Uitleg'!$C$6="Ja",L314&amp;M314&amp;N314&amp;O314,"")&amp;IF('Basisgegevens+Uitleg'!$C$7="Ja",Q314&amp;R314&amp;S314&amp;T314,"")&amp;IF('Basisgegevens+Uitleg'!$C$8="Ja",V314&amp;W314&amp;X314&amp;Y314,"")&amp;IF('Basisgegevens+Uitleg'!$C$9="Ja",AA314&amp;AB314&amp;AC314&amp;AD314,"")),1))=TRUE,"","V ")&amp;IF(ISERROR(SEARCH("M",IF(IF('Basisgegevens+Uitleg'!$C$5="Ja",LEN(G314&amp;H314&amp;I314&amp;J314),0)+IF('Basisgegevens+Uitleg'!$C$6="Ja",LEN(L314&amp;M314&amp;N314&amp;O314),0)+IF('Basisgegevens+Uitleg'!$C$7="Ja",LEN(Q314&amp;R314&amp;S314&amp;T314),0)+IF('Basisgegevens+Uitleg'!$C$8="Ja",LEN(V314&amp;W314&amp;X314&amp;Y314),0)+IF('Basisgegevens+Uitleg'!$C$9="Ja",LEN(AA314&amp;AB314&amp;AC314&amp;AD314),0)&lt;(4+IF('Basisgegevens+Uitleg'!$C$6="Ja",4,0)+IF('Basisgegevens+Uitleg'!$C$7="Ja",4,0)+IF('Basisgegevens+Uitleg'!$C$8="Ja",4,0)+IF('Basisgegevens+Uitleg'!$C$9="Ja",4,0)),C314,"Niet")&amp;(G314&amp;H314&amp;I314&amp;J314&amp;IF('Basisgegevens+Uitleg'!$C$6="Ja",L314&amp;M314&amp;N314&amp;O314,"")&amp;IF('Basisgegevens+Uitleg'!$C$7="Ja",Q314&amp;R314&amp;S314&amp;T314,"")&amp;IF('Basisgegevens+Uitleg'!$C$8="Ja",V314&amp;W314&amp;X314&amp;Y314,"")&amp;IF('Basisgegevens+Uitleg'!$C$9="Ja",AA314&amp;AB314&amp;AC314&amp;AD314,"")),1))=TRUE,"","M ")&amp;IF(ISERROR(SEARCH("A",IF(IF('Basisgegevens+Uitleg'!$C$5="Ja",LEN(G314&amp;H314&amp;I314&amp;J314),0)+IF('Basisgegevens+Uitleg'!$C$6="Ja",LEN(L314&amp;M314&amp;N314&amp;O314),0)+IF('Basisgegevens+Uitleg'!$C$7="Ja",LEN(Q314&amp;R314&amp;S314&amp;T314),0)+IF('Basisgegevens+Uitleg'!$C$8="Ja",LEN(V314&amp;W314&amp;X314&amp;Y314),0)+IF('Basisgegevens+Uitleg'!$C$9="Ja",LEN(AA314&amp;AB314&amp;AC314&amp;AD314),0)&lt;(4+IF('Basisgegevens+Uitleg'!$C$6="Ja",4,0)+IF('Basisgegevens+Uitleg'!$C$7="Ja",4,0)+IF('Basisgegevens+Uitleg'!$C$8="Ja",4,0)+IF('Basisgegevens+Uitleg'!$C$9="Ja",4,0)),C314,"Niet")&amp;(G314&amp;H314&amp;I314&amp;J314&amp;IF('Basisgegevens+Uitleg'!$C$6="Ja",L314&amp;M314&amp;N314&amp;O314,"")&amp;IF('Basisgegevens+Uitleg'!$C$7="Ja",Q314&amp;R314&amp;S314&amp;T314,"")&amp;IF('Basisgegevens+Uitleg'!$C$8="Ja",V314&amp;W314&amp;X314&amp;Y314,"")&amp;IF('Basisgegevens+Uitleg'!$C$9="Ja",AA314&amp;AB314&amp;AC314&amp;AD314,"")),1))=TRUE,"","A")))</f>
        <v>--</v>
      </c>
      <c r="E314" s="110" t="str">
        <f t="shared" si="14"/>
        <v>--</v>
      </c>
      <c r="F314" s="138" t="str">
        <f>IF(ROW(E314)-5&lt;='Basisgegevens+Uitleg'!$C$2,F313+1,"--")</f>
        <v>--</v>
      </c>
      <c r="G314" s="86"/>
      <c r="H314" s="82"/>
      <c r="I314" s="82"/>
      <c r="J314" s="87"/>
      <c r="K314" s="9"/>
      <c r="L314" s="86"/>
      <c r="M314" s="82"/>
      <c r="N314" s="82"/>
      <c r="O314" s="87"/>
      <c r="P314" s="9"/>
      <c r="Q314" s="86"/>
      <c r="R314" s="82"/>
      <c r="S314" s="82"/>
      <c r="T314" s="87"/>
      <c r="U314" s="9"/>
      <c r="V314" s="86"/>
      <c r="W314" s="82"/>
      <c r="X314" s="82"/>
      <c r="Y314" s="87"/>
      <c r="Z314" s="9"/>
      <c r="AA314" s="86"/>
      <c r="AB314" s="82"/>
      <c r="AC314" s="82"/>
      <c r="AD314" s="87"/>
      <c r="AE314" s="9"/>
      <c r="AF314" s="108"/>
      <c r="AG314" s="18" t="str">
        <f>IF(ISERROR(VLOOKUP($F314,'Speciale dagen&amp;Activiteiten'!$A$3:$A$100,1,FALSE))=TRUE,"",VLOOKUP($F314,'Speciale dagen&amp;Activiteiten'!$A$3:$B$100,2,FALSE))</f>
        <v/>
      </c>
      <c r="AH314" s="14" t="str">
        <f>IF(ISERROR(VLOOKUP(CONCATENATE(DAY($F314),"-",MONTH($F314)),Verjaardagen!$C$2:$C$101,1,FALSE))=TRUE,"",VLOOKUP(CONCATENATE(DAY($F314),"-",MONTH($F314)),Verjaardagen!$C$2:$E$101,3,FALSE))</f>
        <v/>
      </c>
      <c r="AI314" s="15" t="str">
        <f>IF(ISERROR(VLOOKUP(F314,'School(vakanties)&amp;Activiteiten'!A$4:A$102,1,FALSE)=TRUE),IF(ISERROR(VLOOKUP(F314,'School(vakanties)&amp;Activiteiten'!B$4:B$102,1,FALSE)=TRUE),IF(AJ314&gt;0,AI313,""),VLOOKUP(F314,'School(vakanties)&amp;Activiteiten'!B$4:C$102,2,FALSE)),VLOOKUP(F314,'School(vakanties)&amp;Activiteiten'!A$4:C$102,3,FALSE))</f>
        <v/>
      </c>
      <c r="AJ314" s="16">
        <f>IF(ISERROR(VLOOKUP(F314,'School(vakanties)&amp;Activiteiten'!A$4:A$102,1,FALSE)=TRUE),IF(AND(AJ313&gt;0,AJ313&lt;999),AJ313-1,0),VLOOKUP(F314,'School(vakanties)&amp;Activiteiten'!A$4:D$102,4,FALSE))</f>
        <v>0</v>
      </c>
    </row>
    <row r="315" spans="1:36" x14ac:dyDescent="0.25">
      <c r="A315" s="180" t="str">
        <f t="shared" si="12"/>
        <v>--</v>
      </c>
      <c r="B315" s="110" t="str">
        <f t="shared" si="13"/>
        <v>--</v>
      </c>
      <c r="C315" s="179" t="str">
        <f>IF(F315="--","--",IF(ISEVEN(B315)=TRUE,SUBSTITUTE(LEFT(VLOOKUP(E315,'Basisgegevens+Uitleg'!$B$19:$D$25,3,),1),0,"--"),SUBSTITUTE(LEFT(VLOOKUP(E315,'Basisgegevens+Uitleg'!$B$19:$C$25,2,),1),0,"--")))</f>
        <v>--</v>
      </c>
      <c r="D315" s="179" t="str">
        <f>IF(F315="--","--",TRIM(IF(ISERROR(SEARCH("V",IF(IF('Basisgegevens+Uitleg'!$C$5="Ja",LEN(G315&amp;H315&amp;I315&amp;J315),0)+IF('Basisgegevens+Uitleg'!$C$6="Ja",LEN(L315&amp;M315&amp;N315&amp;O315),0)+IF('Basisgegevens+Uitleg'!$C$7="Ja",LEN(Q315&amp;R315&amp;S315&amp;T315),0)+IF('Basisgegevens+Uitleg'!$C$8="Ja",LEN(V315&amp;W315&amp;X315&amp;Y315),0)+IF('Basisgegevens+Uitleg'!$C$9="Ja",LEN(AA315&amp;AB315&amp;AC315&amp;AD315),0)&lt;(4+IF('Basisgegevens+Uitleg'!$C$6="Ja",4,0)+IF('Basisgegevens+Uitleg'!$C$7="Ja",4,0)+IF('Basisgegevens+Uitleg'!$C$8="Ja",4,0)+IF('Basisgegevens+Uitleg'!$C$9="Ja",4,0)),C315,"Niet")&amp;(G315&amp;H315&amp;I315&amp;J315&amp;IF('Basisgegevens+Uitleg'!$C$6="Ja",L315&amp;M315&amp;N315&amp;O315,"")&amp;IF('Basisgegevens+Uitleg'!$C$7="Ja",Q315&amp;R315&amp;S315&amp;T315,"")&amp;IF('Basisgegevens+Uitleg'!$C$8="Ja",V315&amp;W315&amp;X315&amp;Y315,"")&amp;IF('Basisgegevens+Uitleg'!$C$9="Ja",AA315&amp;AB315&amp;AC315&amp;AD315,"")),1))=TRUE,"","V ")&amp;IF(ISERROR(SEARCH("M",IF(IF('Basisgegevens+Uitleg'!$C$5="Ja",LEN(G315&amp;H315&amp;I315&amp;J315),0)+IF('Basisgegevens+Uitleg'!$C$6="Ja",LEN(L315&amp;M315&amp;N315&amp;O315),0)+IF('Basisgegevens+Uitleg'!$C$7="Ja",LEN(Q315&amp;R315&amp;S315&amp;T315),0)+IF('Basisgegevens+Uitleg'!$C$8="Ja",LEN(V315&amp;W315&amp;X315&amp;Y315),0)+IF('Basisgegevens+Uitleg'!$C$9="Ja",LEN(AA315&amp;AB315&amp;AC315&amp;AD315),0)&lt;(4+IF('Basisgegevens+Uitleg'!$C$6="Ja",4,0)+IF('Basisgegevens+Uitleg'!$C$7="Ja",4,0)+IF('Basisgegevens+Uitleg'!$C$8="Ja",4,0)+IF('Basisgegevens+Uitleg'!$C$9="Ja",4,0)),C315,"Niet")&amp;(G315&amp;H315&amp;I315&amp;J315&amp;IF('Basisgegevens+Uitleg'!$C$6="Ja",L315&amp;M315&amp;N315&amp;O315,"")&amp;IF('Basisgegevens+Uitleg'!$C$7="Ja",Q315&amp;R315&amp;S315&amp;T315,"")&amp;IF('Basisgegevens+Uitleg'!$C$8="Ja",V315&amp;W315&amp;X315&amp;Y315,"")&amp;IF('Basisgegevens+Uitleg'!$C$9="Ja",AA315&amp;AB315&amp;AC315&amp;AD315,"")),1))=TRUE,"","M ")&amp;IF(ISERROR(SEARCH("A",IF(IF('Basisgegevens+Uitleg'!$C$5="Ja",LEN(G315&amp;H315&amp;I315&amp;J315),0)+IF('Basisgegevens+Uitleg'!$C$6="Ja",LEN(L315&amp;M315&amp;N315&amp;O315),0)+IF('Basisgegevens+Uitleg'!$C$7="Ja",LEN(Q315&amp;R315&amp;S315&amp;T315),0)+IF('Basisgegevens+Uitleg'!$C$8="Ja",LEN(V315&amp;W315&amp;X315&amp;Y315),0)+IF('Basisgegevens+Uitleg'!$C$9="Ja",LEN(AA315&amp;AB315&amp;AC315&amp;AD315),0)&lt;(4+IF('Basisgegevens+Uitleg'!$C$6="Ja",4,0)+IF('Basisgegevens+Uitleg'!$C$7="Ja",4,0)+IF('Basisgegevens+Uitleg'!$C$8="Ja",4,0)+IF('Basisgegevens+Uitleg'!$C$9="Ja",4,0)),C315,"Niet")&amp;(G315&amp;H315&amp;I315&amp;J315&amp;IF('Basisgegevens+Uitleg'!$C$6="Ja",L315&amp;M315&amp;N315&amp;O315,"")&amp;IF('Basisgegevens+Uitleg'!$C$7="Ja",Q315&amp;R315&amp;S315&amp;T315,"")&amp;IF('Basisgegevens+Uitleg'!$C$8="Ja",V315&amp;W315&amp;X315&amp;Y315,"")&amp;IF('Basisgegevens+Uitleg'!$C$9="Ja",AA315&amp;AB315&amp;AC315&amp;AD315,"")),1))=TRUE,"","A")))</f>
        <v>--</v>
      </c>
      <c r="E315" s="110" t="str">
        <f t="shared" si="14"/>
        <v>--</v>
      </c>
      <c r="F315" s="138" t="str">
        <f>IF(ROW(E315)-5&lt;='Basisgegevens+Uitleg'!$C$2,F314+1,"--")</f>
        <v>--</v>
      </c>
      <c r="G315" s="86"/>
      <c r="H315" s="82"/>
      <c r="I315" s="82"/>
      <c r="J315" s="87"/>
      <c r="K315" s="9"/>
      <c r="L315" s="86"/>
      <c r="M315" s="82"/>
      <c r="N315" s="82"/>
      <c r="O315" s="87"/>
      <c r="P315" s="9"/>
      <c r="Q315" s="86"/>
      <c r="R315" s="82"/>
      <c r="S315" s="82"/>
      <c r="T315" s="87"/>
      <c r="U315" s="9"/>
      <c r="V315" s="86"/>
      <c r="W315" s="82"/>
      <c r="X315" s="82"/>
      <c r="Y315" s="87"/>
      <c r="Z315" s="9"/>
      <c r="AA315" s="86"/>
      <c r="AB315" s="82"/>
      <c r="AC315" s="82"/>
      <c r="AD315" s="87"/>
      <c r="AE315" s="9"/>
      <c r="AF315" s="108"/>
      <c r="AG315" s="18" t="str">
        <f>IF(ISERROR(VLOOKUP($F315,'Speciale dagen&amp;Activiteiten'!$A$3:$A$100,1,FALSE))=TRUE,"",VLOOKUP($F315,'Speciale dagen&amp;Activiteiten'!$A$3:$B$100,2,FALSE))</f>
        <v/>
      </c>
      <c r="AH315" s="14" t="str">
        <f>IF(ISERROR(VLOOKUP(CONCATENATE(DAY($F315),"-",MONTH($F315)),Verjaardagen!$C$2:$C$101,1,FALSE))=TRUE,"",VLOOKUP(CONCATENATE(DAY($F315),"-",MONTH($F315)),Verjaardagen!$C$2:$E$101,3,FALSE))</f>
        <v/>
      </c>
      <c r="AI315" s="15" t="str">
        <f>IF(ISERROR(VLOOKUP(F315,'School(vakanties)&amp;Activiteiten'!A$4:A$102,1,FALSE)=TRUE),IF(ISERROR(VLOOKUP(F315,'School(vakanties)&amp;Activiteiten'!B$4:B$102,1,FALSE)=TRUE),IF(AJ315&gt;0,AI314,""),VLOOKUP(F315,'School(vakanties)&amp;Activiteiten'!B$4:C$102,2,FALSE)),VLOOKUP(F315,'School(vakanties)&amp;Activiteiten'!A$4:C$102,3,FALSE))</f>
        <v/>
      </c>
      <c r="AJ315" s="16">
        <f>IF(ISERROR(VLOOKUP(F315,'School(vakanties)&amp;Activiteiten'!A$4:A$102,1,FALSE)=TRUE),IF(AND(AJ314&gt;0,AJ314&lt;999),AJ314-1,0),VLOOKUP(F315,'School(vakanties)&amp;Activiteiten'!A$4:D$102,4,FALSE))</f>
        <v>0</v>
      </c>
    </row>
    <row r="316" spans="1:36" x14ac:dyDescent="0.25">
      <c r="A316" s="180" t="str">
        <f t="shared" si="12"/>
        <v>--</v>
      </c>
      <c r="B316" s="110" t="str">
        <f t="shared" si="13"/>
        <v>--</v>
      </c>
      <c r="C316" s="179" t="str">
        <f>IF(F316="--","--",IF(ISEVEN(B316)=TRUE,SUBSTITUTE(LEFT(VLOOKUP(E316,'Basisgegevens+Uitleg'!$B$19:$D$25,3,),1),0,"--"),SUBSTITUTE(LEFT(VLOOKUP(E316,'Basisgegevens+Uitleg'!$B$19:$C$25,2,),1),0,"--")))</f>
        <v>--</v>
      </c>
      <c r="D316" s="179" t="str">
        <f>IF(F316="--","--",TRIM(IF(ISERROR(SEARCH("V",IF(IF('Basisgegevens+Uitleg'!$C$5="Ja",LEN(G316&amp;H316&amp;I316&amp;J316),0)+IF('Basisgegevens+Uitleg'!$C$6="Ja",LEN(L316&amp;M316&amp;N316&amp;O316),0)+IF('Basisgegevens+Uitleg'!$C$7="Ja",LEN(Q316&amp;R316&amp;S316&amp;T316),0)+IF('Basisgegevens+Uitleg'!$C$8="Ja",LEN(V316&amp;W316&amp;X316&amp;Y316),0)+IF('Basisgegevens+Uitleg'!$C$9="Ja",LEN(AA316&amp;AB316&amp;AC316&amp;AD316),0)&lt;(4+IF('Basisgegevens+Uitleg'!$C$6="Ja",4,0)+IF('Basisgegevens+Uitleg'!$C$7="Ja",4,0)+IF('Basisgegevens+Uitleg'!$C$8="Ja",4,0)+IF('Basisgegevens+Uitleg'!$C$9="Ja",4,0)),C316,"Niet")&amp;(G316&amp;H316&amp;I316&amp;J316&amp;IF('Basisgegevens+Uitleg'!$C$6="Ja",L316&amp;M316&amp;N316&amp;O316,"")&amp;IF('Basisgegevens+Uitleg'!$C$7="Ja",Q316&amp;R316&amp;S316&amp;T316,"")&amp;IF('Basisgegevens+Uitleg'!$C$8="Ja",V316&amp;W316&amp;X316&amp;Y316,"")&amp;IF('Basisgegevens+Uitleg'!$C$9="Ja",AA316&amp;AB316&amp;AC316&amp;AD316,"")),1))=TRUE,"","V ")&amp;IF(ISERROR(SEARCH("M",IF(IF('Basisgegevens+Uitleg'!$C$5="Ja",LEN(G316&amp;H316&amp;I316&amp;J316),0)+IF('Basisgegevens+Uitleg'!$C$6="Ja",LEN(L316&amp;M316&amp;N316&amp;O316),0)+IF('Basisgegevens+Uitleg'!$C$7="Ja",LEN(Q316&amp;R316&amp;S316&amp;T316),0)+IF('Basisgegevens+Uitleg'!$C$8="Ja",LEN(V316&amp;W316&amp;X316&amp;Y316),0)+IF('Basisgegevens+Uitleg'!$C$9="Ja",LEN(AA316&amp;AB316&amp;AC316&amp;AD316),0)&lt;(4+IF('Basisgegevens+Uitleg'!$C$6="Ja",4,0)+IF('Basisgegevens+Uitleg'!$C$7="Ja",4,0)+IF('Basisgegevens+Uitleg'!$C$8="Ja",4,0)+IF('Basisgegevens+Uitleg'!$C$9="Ja",4,0)),C316,"Niet")&amp;(G316&amp;H316&amp;I316&amp;J316&amp;IF('Basisgegevens+Uitleg'!$C$6="Ja",L316&amp;M316&amp;N316&amp;O316,"")&amp;IF('Basisgegevens+Uitleg'!$C$7="Ja",Q316&amp;R316&amp;S316&amp;T316,"")&amp;IF('Basisgegevens+Uitleg'!$C$8="Ja",V316&amp;W316&amp;X316&amp;Y316,"")&amp;IF('Basisgegevens+Uitleg'!$C$9="Ja",AA316&amp;AB316&amp;AC316&amp;AD316,"")),1))=TRUE,"","M ")&amp;IF(ISERROR(SEARCH("A",IF(IF('Basisgegevens+Uitleg'!$C$5="Ja",LEN(G316&amp;H316&amp;I316&amp;J316),0)+IF('Basisgegevens+Uitleg'!$C$6="Ja",LEN(L316&amp;M316&amp;N316&amp;O316),0)+IF('Basisgegevens+Uitleg'!$C$7="Ja",LEN(Q316&amp;R316&amp;S316&amp;T316),0)+IF('Basisgegevens+Uitleg'!$C$8="Ja",LEN(V316&amp;W316&amp;X316&amp;Y316),0)+IF('Basisgegevens+Uitleg'!$C$9="Ja",LEN(AA316&amp;AB316&amp;AC316&amp;AD316),0)&lt;(4+IF('Basisgegevens+Uitleg'!$C$6="Ja",4,0)+IF('Basisgegevens+Uitleg'!$C$7="Ja",4,0)+IF('Basisgegevens+Uitleg'!$C$8="Ja",4,0)+IF('Basisgegevens+Uitleg'!$C$9="Ja",4,0)),C316,"Niet")&amp;(G316&amp;H316&amp;I316&amp;J316&amp;IF('Basisgegevens+Uitleg'!$C$6="Ja",L316&amp;M316&amp;N316&amp;O316,"")&amp;IF('Basisgegevens+Uitleg'!$C$7="Ja",Q316&amp;R316&amp;S316&amp;T316,"")&amp;IF('Basisgegevens+Uitleg'!$C$8="Ja",V316&amp;W316&amp;X316&amp;Y316,"")&amp;IF('Basisgegevens+Uitleg'!$C$9="Ja",AA316&amp;AB316&amp;AC316&amp;AD316,"")),1))=TRUE,"","A")))</f>
        <v>--</v>
      </c>
      <c r="E316" s="110" t="str">
        <f t="shared" si="14"/>
        <v>--</v>
      </c>
      <c r="F316" s="138" t="str">
        <f>IF(ROW(E316)-5&lt;='Basisgegevens+Uitleg'!$C$2,F315+1,"--")</f>
        <v>--</v>
      </c>
      <c r="G316" s="86"/>
      <c r="H316" s="82"/>
      <c r="I316" s="82"/>
      <c r="J316" s="87"/>
      <c r="K316" s="9"/>
      <c r="L316" s="86"/>
      <c r="M316" s="82"/>
      <c r="N316" s="82"/>
      <c r="O316" s="87"/>
      <c r="P316" s="9"/>
      <c r="Q316" s="86"/>
      <c r="R316" s="82"/>
      <c r="S316" s="82"/>
      <c r="T316" s="87"/>
      <c r="U316" s="9"/>
      <c r="V316" s="86"/>
      <c r="W316" s="82"/>
      <c r="X316" s="82"/>
      <c r="Y316" s="87"/>
      <c r="Z316" s="9"/>
      <c r="AA316" s="86"/>
      <c r="AB316" s="82"/>
      <c r="AC316" s="82"/>
      <c r="AD316" s="87"/>
      <c r="AE316" s="9"/>
      <c r="AF316" s="108"/>
      <c r="AG316" s="18" t="str">
        <f>IF(ISERROR(VLOOKUP($F316,'Speciale dagen&amp;Activiteiten'!$A$3:$A$100,1,FALSE))=TRUE,"",VLOOKUP($F316,'Speciale dagen&amp;Activiteiten'!$A$3:$B$100,2,FALSE))</f>
        <v/>
      </c>
      <c r="AH316" s="14" t="str">
        <f>IF(ISERROR(VLOOKUP(CONCATENATE(DAY($F316),"-",MONTH($F316)),Verjaardagen!$C$2:$C$101,1,FALSE))=TRUE,"",VLOOKUP(CONCATENATE(DAY($F316),"-",MONTH($F316)),Verjaardagen!$C$2:$E$101,3,FALSE))</f>
        <v/>
      </c>
      <c r="AI316" s="15" t="str">
        <f>IF(ISERROR(VLOOKUP(F316,'School(vakanties)&amp;Activiteiten'!A$4:A$102,1,FALSE)=TRUE),IF(ISERROR(VLOOKUP(F316,'School(vakanties)&amp;Activiteiten'!B$4:B$102,1,FALSE)=TRUE),IF(AJ316&gt;0,AI315,""),VLOOKUP(F316,'School(vakanties)&amp;Activiteiten'!B$4:C$102,2,FALSE)),VLOOKUP(F316,'School(vakanties)&amp;Activiteiten'!A$4:C$102,3,FALSE))</f>
        <v/>
      </c>
      <c r="AJ316" s="16">
        <f>IF(ISERROR(VLOOKUP(F316,'School(vakanties)&amp;Activiteiten'!A$4:A$102,1,FALSE)=TRUE),IF(AND(AJ315&gt;0,AJ315&lt;999),AJ315-1,0),VLOOKUP(F316,'School(vakanties)&amp;Activiteiten'!A$4:D$102,4,FALSE))</f>
        <v>0</v>
      </c>
    </row>
    <row r="317" spans="1:36" x14ac:dyDescent="0.25">
      <c r="A317" s="180" t="str">
        <f t="shared" si="12"/>
        <v>--</v>
      </c>
      <c r="B317" s="110" t="str">
        <f t="shared" si="13"/>
        <v>--</v>
      </c>
      <c r="C317" s="179" t="str">
        <f>IF(F317="--","--",IF(ISEVEN(B317)=TRUE,SUBSTITUTE(LEFT(VLOOKUP(E317,'Basisgegevens+Uitleg'!$B$19:$D$25,3,),1),0,"--"),SUBSTITUTE(LEFT(VLOOKUP(E317,'Basisgegevens+Uitleg'!$B$19:$C$25,2,),1),0,"--")))</f>
        <v>--</v>
      </c>
      <c r="D317" s="179" t="str">
        <f>IF(F317="--","--",TRIM(IF(ISERROR(SEARCH("V",IF(IF('Basisgegevens+Uitleg'!$C$5="Ja",LEN(G317&amp;H317&amp;I317&amp;J317),0)+IF('Basisgegevens+Uitleg'!$C$6="Ja",LEN(L317&amp;M317&amp;N317&amp;O317),0)+IF('Basisgegevens+Uitleg'!$C$7="Ja",LEN(Q317&amp;R317&amp;S317&amp;T317),0)+IF('Basisgegevens+Uitleg'!$C$8="Ja",LEN(V317&amp;W317&amp;X317&amp;Y317),0)+IF('Basisgegevens+Uitleg'!$C$9="Ja",LEN(AA317&amp;AB317&amp;AC317&amp;AD317),0)&lt;(4+IF('Basisgegevens+Uitleg'!$C$6="Ja",4,0)+IF('Basisgegevens+Uitleg'!$C$7="Ja",4,0)+IF('Basisgegevens+Uitleg'!$C$8="Ja",4,0)+IF('Basisgegevens+Uitleg'!$C$9="Ja",4,0)),C317,"Niet")&amp;(G317&amp;H317&amp;I317&amp;J317&amp;IF('Basisgegevens+Uitleg'!$C$6="Ja",L317&amp;M317&amp;N317&amp;O317,"")&amp;IF('Basisgegevens+Uitleg'!$C$7="Ja",Q317&amp;R317&amp;S317&amp;T317,"")&amp;IF('Basisgegevens+Uitleg'!$C$8="Ja",V317&amp;W317&amp;X317&amp;Y317,"")&amp;IF('Basisgegevens+Uitleg'!$C$9="Ja",AA317&amp;AB317&amp;AC317&amp;AD317,"")),1))=TRUE,"","V ")&amp;IF(ISERROR(SEARCH("M",IF(IF('Basisgegevens+Uitleg'!$C$5="Ja",LEN(G317&amp;H317&amp;I317&amp;J317),0)+IF('Basisgegevens+Uitleg'!$C$6="Ja",LEN(L317&amp;M317&amp;N317&amp;O317),0)+IF('Basisgegevens+Uitleg'!$C$7="Ja",LEN(Q317&amp;R317&amp;S317&amp;T317),0)+IF('Basisgegevens+Uitleg'!$C$8="Ja",LEN(V317&amp;W317&amp;X317&amp;Y317),0)+IF('Basisgegevens+Uitleg'!$C$9="Ja",LEN(AA317&amp;AB317&amp;AC317&amp;AD317),0)&lt;(4+IF('Basisgegevens+Uitleg'!$C$6="Ja",4,0)+IF('Basisgegevens+Uitleg'!$C$7="Ja",4,0)+IF('Basisgegevens+Uitleg'!$C$8="Ja",4,0)+IF('Basisgegevens+Uitleg'!$C$9="Ja",4,0)),C317,"Niet")&amp;(G317&amp;H317&amp;I317&amp;J317&amp;IF('Basisgegevens+Uitleg'!$C$6="Ja",L317&amp;M317&amp;N317&amp;O317,"")&amp;IF('Basisgegevens+Uitleg'!$C$7="Ja",Q317&amp;R317&amp;S317&amp;T317,"")&amp;IF('Basisgegevens+Uitleg'!$C$8="Ja",V317&amp;W317&amp;X317&amp;Y317,"")&amp;IF('Basisgegevens+Uitleg'!$C$9="Ja",AA317&amp;AB317&amp;AC317&amp;AD317,"")),1))=TRUE,"","M ")&amp;IF(ISERROR(SEARCH("A",IF(IF('Basisgegevens+Uitleg'!$C$5="Ja",LEN(G317&amp;H317&amp;I317&amp;J317),0)+IF('Basisgegevens+Uitleg'!$C$6="Ja",LEN(L317&amp;M317&amp;N317&amp;O317),0)+IF('Basisgegevens+Uitleg'!$C$7="Ja",LEN(Q317&amp;R317&amp;S317&amp;T317),0)+IF('Basisgegevens+Uitleg'!$C$8="Ja",LEN(V317&amp;W317&amp;X317&amp;Y317),0)+IF('Basisgegevens+Uitleg'!$C$9="Ja",LEN(AA317&amp;AB317&amp;AC317&amp;AD317),0)&lt;(4+IF('Basisgegevens+Uitleg'!$C$6="Ja",4,0)+IF('Basisgegevens+Uitleg'!$C$7="Ja",4,0)+IF('Basisgegevens+Uitleg'!$C$8="Ja",4,0)+IF('Basisgegevens+Uitleg'!$C$9="Ja",4,0)),C317,"Niet")&amp;(G317&amp;H317&amp;I317&amp;J317&amp;IF('Basisgegevens+Uitleg'!$C$6="Ja",L317&amp;M317&amp;N317&amp;O317,"")&amp;IF('Basisgegevens+Uitleg'!$C$7="Ja",Q317&amp;R317&amp;S317&amp;T317,"")&amp;IF('Basisgegevens+Uitleg'!$C$8="Ja",V317&amp;W317&amp;X317&amp;Y317,"")&amp;IF('Basisgegevens+Uitleg'!$C$9="Ja",AA317&amp;AB317&amp;AC317&amp;AD317,"")),1))=TRUE,"","A")))</f>
        <v>--</v>
      </c>
      <c r="E317" s="110" t="str">
        <f t="shared" si="14"/>
        <v>--</v>
      </c>
      <c r="F317" s="138" t="str">
        <f>IF(ROW(E317)-5&lt;='Basisgegevens+Uitleg'!$C$2,F316+1,"--")</f>
        <v>--</v>
      </c>
      <c r="G317" s="86"/>
      <c r="H317" s="82"/>
      <c r="I317" s="82"/>
      <c r="J317" s="87"/>
      <c r="K317" s="9"/>
      <c r="L317" s="86"/>
      <c r="M317" s="82"/>
      <c r="N317" s="82"/>
      <c r="O317" s="87"/>
      <c r="P317" s="9"/>
      <c r="Q317" s="86"/>
      <c r="R317" s="82"/>
      <c r="S317" s="82"/>
      <c r="T317" s="87"/>
      <c r="U317" s="9"/>
      <c r="V317" s="86"/>
      <c r="W317" s="82"/>
      <c r="X317" s="82"/>
      <c r="Y317" s="87"/>
      <c r="Z317" s="9"/>
      <c r="AA317" s="86"/>
      <c r="AB317" s="82"/>
      <c r="AC317" s="82"/>
      <c r="AD317" s="87"/>
      <c r="AE317" s="9"/>
      <c r="AF317" s="108"/>
      <c r="AG317" s="18" t="str">
        <f>IF(ISERROR(VLOOKUP($F317,'Speciale dagen&amp;Activiteiten'!$A$3:$A$100,1,FALSE))=TRUE,"",VLOOKUP($F317,'Speciale dagen&amp;Activiteiten'!$A$3:$B$100,2,FALSE))</f>
        <v/>
      </c>
      <c r="AH317" s="14" t="str">
        <f>IF(ISERROR(VLOOKUP(CONCATENATE(DAY($F317),"-",MONTH($F317)),Verjaardagen!$C$2:$C$101,1,FALSE))=TRUE,"",VLOOKUP(CONCATENATE(DAY($F317),"-",MONTH($F317)),Verjaardagen!$C$2:$E$101,3,FALSE))</f>
        <v/>
      </c>
      <c r="AI317" s="15" t="str">
        <f>IF(ISERROR(VLOOKUP(F317,'School(vakanties)&amp;Activiteiten'!A$4:A$102,1,FALSE)=TRUE),IF(ISERROR(VLOOKUP(F317,'School(vakanties)&amp;Activiteiten'!B$4:B$102,1,FALSE)=TRUE),IF(AJ317&gt;0,AI316,""),VLOOKUP(F317,'School(vakanties)&amp;Activiteiten'!B$4:C$102,2,FALSE)),VLOOKUP(F317,'School(vakanties)&amp;Activiteiten'!A$4:C$102,3,FALSE))</f>
        <v/>
      </c>
      <c r="AJ317" s="16">
        <f>IF(ISERROR(VLOOKUP(F317,'School(vakanties)&amp;Activiteiten'!A$4:A$102,1,FALSE)=TRUE),IF(AND(AJ316&gt;0,AJ316&lt;999),AJ316-1,0),VLOOKUP(F317,'School(vakanties)&amp;Activiteiten'!A$4:D$102,4,FALSE))</f>
        <v>0</v>
      </c>
    </row>
    <row r="318" spans="1:36" x14ac:dyDescent="0.25">
      <c r="A318" s="180" t="str">
        <f t="shared" si="12"/>
        <v>--</v>
      </c>
      <c r="B318" s="110" t="str">
        <f t="shared" si="13"/>
        <v>--</v>
      </c>
      <c r="C318" s="179" t="str">
        <f>IF(F318="--","--",IF(ISEVEN(B318)=TRUE,SUBSTITUTE(LEFT(VLOOKUP(E318,'Basisgegevens+Uitleg'!$B$19:$D$25,3,),1),0,"--"),SUBSTITUTE(LEFT(VLOOKUP(E318,'Basisgegevens+Uitleg'!$B$19:$C$25,2,),1),0,"--")))</f>
        <v>--</v>
      </c>
      <c r="D318" s="179" t="str">
        <f>IF(F318="--","--",TRIM(IF(ISERROR(SEARCH("V",IF(IF('Basisgegevens+Uitleg'!$C$5="Ja",LEN(G318&amp;H318&amp;I318&amp;J318),0)+IF('Basisgegevens+Uitleg'!$C$6="Ja",LEN(L318&amp;M318&amp;N318&amp;O318),0)+IF('Basisgegevens+Uitleg'!$C$7="Ja",LEN(Q318&amp;R318&amp;S318&amp;T318),0)+IF('Basisgegevens+Uitleg'!$C$8="Ja",LEN(V318&amp;W318&amp;X318&amp;Y318),0)+IF('Basisgegevens+Uitleg'!$C$9="Ja",LEN(AA318&amp;AB318&amp;AC318&amp;AD318),0)&lt;(4+IF('Basisgegevens+Uitleg'!$C$6="Ja",4,0)+IF('Basisgegevens+Uitleg'!$C$7="Ja",4,0)+IF('Basisgegevens+Uitleg'!$C$8="Ja",4,0)+IF('Basisgegevens+Uitleg'!$C$9="Ja",4,0)),C318,"Niet")&amp;(G318&amp;H318&amp;I318&amp;J318&amp;IF('Basisgegevens+Uitleg'!$C$6="Ja",L318&amp;M318&amp;N318&amp;O318,"")&amp;IF('Basisgegevens+Uitleg'!$C$7="Ja",Q318&amp;R318&amp;S318&amp;T318,"")&amp;IF('Basisgegevens+Uitleg'!$C$8="Ja",V318&amp;W318&amp;X318&amp;Y318,"")&amp;IF('Basisgegevens+Uitleg'!$C$9="Ja",AA318&amp;AB318&amp;AC318&amp;AD318,"")),1))=TRUE,"","V ")&amp;IF(ISERROR(SEARCH("M",IF(IF('Basisgegevens+Uitleg'!$C$5="Ja",LEN(G318&amp;H318&amp;I318&amp;J318),0)+IF('Basisgegevens+Uitleg'!$C$6="Ja",LEN(L318&amp;M318&amp;N318&amp;O318),0)+IF('Basisgegevens+Uitleg'!$C$7="Ja",LEN(Q318&amp;R318&amp;S318&amp;T318),0)+IF('Basisgegevens+Uitleg'!$C$8="Ja",LEN(V318&amp;W318&amp;X318&amp;Y318),0)+IF('Basisgegevens+Uitleg'!$C$9="Ja",LEN(AA318&amp;AB318&amp;AC318&amp;AD318),0)&lt;(4+IF('Basisgegevens+Uitleg'!$C$6="Ja",4,0)+IF('Basisgegevens+Uitleg'!$C$7="Ja",4,0)+IF('Basisgegevens+Uitleg'!$C$8="Ja",4,0)+IF('Basisgegevens+Uitleg'!$C$9="Ja",4,0)),C318,"Niet")&amp;(G318&amp;H318&amp;I318&amp;J318&amp;IF('Basisgegevens+Uitleg'!$C$6="Ja",L318&amp;M318&amp;N318&amp;O318,"")&amp;IF('Basisgegevens+Uitleg'!$C$7="Ja",Q318&amp;R318&amp;S318&amp;T318,"")&amp;IF('Basisgegevens+Uitleg'!$C$8="Ja",V318&amp;W318&amp;X318&amp;Y318,"")&amp;IF('Basisgegevens+Uitleg'!$C$9="Ja",AA318&amp;AB318&amp;AC318&amp;AD318,"")),1))=TRUE,"","M ")&amp;IF(ISERROR(SEARCH("A",IF(IF('Basisgegevens+Uitleg'!$C$5="Ja",LEN(G318&amp;H318&amp;I318&amp;J318),0)+IF('Basisgegevens+Uitleg'!$C$6="Ja",LEN(L318&amp;M318&amp;N318&amp;O318),0)+IF('Basisgegevens+Uitleg'!$C$7="Ja",LEN(Q318&amp;R318&amp;S318&amp;T318),0)+IF('Basisgegevens+Uitleg'!$C$8="Ja",LEN(V318&amp;W318&amp;X318&amp;Y318),0)+IF('Basisgegevens+Uitleg'!$C$9="Ja",LEN(AA318&amp;AB318&amp;AC318&amp;AD318),0)&lt;(4+IF('Basisgegevens+Uitleg'!$C$6="Ja",4,0)+IF('Basisgegevens+Uitleg'!$C$7="Ja",4,0)+IF('Basisgegevens+Uitleg'!$C$8="Ja",4,0)+IF('Basisgegevens+Uitleg'!$C$9="Ja",4,0)),C318,"Niet")&amp;(G318&amp;H318&amp;I318&amp;J318&amp;IF('Basisgegevens+Uitleg'!$C$6="Ja",L318&amp;M318&amp;N318&amp;O318,"")&amp;IF('Basisgegevens+Uitleg'!$C$7="Ja",Q318&amp;R318&amp;S318&amp;T318,"")&amp;IF('Basisgegevens+Uitleg'!$C$8="Ja",V318&amp;W318&amp;X318&amp;Y318,"")&amp;IF('Basisgegevens+Uitleg'!$C$9="Ja",AA318&amp;AB318&amp;AC318&amp;AD318,"")),1))=TRUE,"","A")))</f>
        <v>--</v>
      </c>
      <c r="E318" s="110" t="str">
        <f t="shared" si="14"/>
        <v>--</v>
      </c>
      <c r="F318" s="138" t="str">
        <f>IF(ROW(E318)-5&lt;='Basisgegevens+Uitleg'!$C$2,F317+1,"--")</f>
        <v>--</v>
      </c>
      <c r="G318" s="86"/>
      <c r="H318" s="82"/>
      <c r="I318" s="82"/>
      <c r="J318" s="87"/>
      <c r="K318" s="9"/>
      <c r="L318" s="86"/>
      <c r="M318" s="82"/>
      <c r="N318" s="82"/>
      <c r="O318" s="87"/>
      <c r="P318" s="9"/>
      <c r="Q318" s="86"/>
      <c r="R318" s="82"/>
      <c r="S318" s="82"/>
      <c r="T318" s="87"/>
      <c r="U318" s="9"/>
      <c r="V318" s="86"/>
      <c r="W318" s="82"/>
      <c r="X318" s="82"/>
      <c r="Y318" s="87"/>
      <c r="Z318" s="9"/>
      <c r="AA318" s="86"/>
      <c r="AB318" s="82"/>
      <c r="AC318" s="82"/>
      <c r="AD318" s="87"/>
      <c r="AE318" s="9"/>
      <c r="AF318" s="108"/>
      <c r="AG318" s="18" t="str">
        <f>IF(ISERROR(VLOOKUP($F318,'Speciale dagen&amp;Activiteiten'!$A$3:$A$100,1,FALSE))=TRUE,"",VLOOKUP($F318,'Speciale dagen&amp;Activiteiten'!$A$3:$B$100,2,FALSE))</f>
        <v/>
      </c>
      <c r="AH318" s="14" t="str">
        <f>IF(ISERROR(VLOOKUP(CONCATENATE(DAY($F318),"-",MONTH($F318)),Verjaardagen!$C$2:$C$101,1,FALSE))=TRUE,"",VLOOKUP(CONCATENATE(DAY($F318),"-",MONTH($F318)),Verjaardagen!$C$2:$E$101,3,FALSE))</f>
        <v/>
      </c>
      <c r="AI318" s="15" t="str">
        <f>IF(ISERROR(VLOOKUP(F318,'School(vakanties)&amp;Activiteiten'!A$4:A$102,1,FALSE)=TRUE),IF(ISERROR(VLOOKUP(F318,'School(vakanties)&amp;Activiteiten'!B$4:B$102,1,FALSE)=TRUE),IF(AJ318&gt;0,AI317,""),VLOOKUP(F318,'School(vakanties)&amp;Activiteiten'!B$4:C$102,2,FALSE)),VLOOKUP(F318,'School(vakanties)&amp;Activiteiten'!A$4:C$102,3,FALSE))</f>
        <v/>
      </c>
      <c r="AJ318" s="16">
        <f>IF(ISERROR(VLOOKUP(F318,'School(vakanties)&amp;Activiteiten'!A$4:A$102,1,FALSE)=TRUE),IF(AND(AJ317&gt;0,AJ317&lt;999),AJ317-1,0),VLOOKUP(F318,'School(vakanties)&amp;Activiteiten'!A$4:D$102,4,FALSE))</f>
        <v>0</v>
      </c>
    </row>
    <row r="319" spans="1:36" x14ac:dyDescent="0.25">
      <c r="A319" s="180" t="str">
        <f t="shared" si="12"/>
        <v>--</v>
      </c>
      <c r="B319" s="110" t="str">
        <f t="shared" si="13"/>
        <v>--</v>
      </c>
      <c r="C319" s="179" t="str">
        <f>IF(F319="--","--",IF(ISEVEN(B319)=TRUE,SUBSTITUTE(LEFT(VLOOKUP(E319,'Basisgegevens+Uitleg'!$B$19:$D$25,3,),1),0,"--"),SUBSTITUTE(LEFT(VLOOKUP(E319,'Basisgegevens+Uitleg'!$B$19:$C$25,2,),1),0,"--")))</f>
        <v>--</v>
      </c>
      <c r="D319" s="179" t="str">
        <f>IF(F319="--","--",TRIM(IF(ISERROR(SEARCH("V",IF(IF('Basisgegevens+Uitleg'!$C$5="Ja",LEN(G319&amp;H319&amp;I319&amp;J319),0)+IF('Basisgegevens+Uitleg'!$C$6="Ja",LEN(L319&amp;M319&amp;N319&amp;O319),0)+IF('Basisgegevens+Uitleg'!$C$7="Ja",LEN(Q319&amp;R319&amp;S319&amp;T319),0)+IF('Basisgegevens+Uitleg'!$C$8="Ja",LEN(V319&amp;W319&amp;X319&amp;Y319),0)+IF('Basisgegevens+Uitleg'!$C$9="Ja",LEN(AA319&amp;AB319&amp;AC319&amp;AD319),0)&lt;(4+IF('Basisgegevens+Uitleg'!$C$6="Ja",4,0)+IF('Basisgegevens+Uitleg'!$C$7="Ja",4,0)+IF('Basisgegevens+Uitleg'!$C$8="Ja",4,0)+IF('Basisgegevens+Uitleg'!$C$9="Ja",4,0)),C319,"Niet")&amp;(G319&amp;H319&amp;I319&amp;J319&amp;IF('Basisgegevens+Uitleg'!$C$6="Ja",L319&amp;M319&amp;N319&amp;O319,"")&amp;IF('Basisgegevens+Uitleg'!$C$7="Ja",Q319&amp;R319&amp;S319&amp;T319,"")&amp;IF('Basisgegevens+Uitleg'!$C$8="Ja",V319&amp;W319&amp;X319&amp;Y319,"")&amp;IF('Basisgegevens+Uitleg'!$C$9="Ja",AA319&amp;AB319&amp;AC319&amp;AD319,"")),1))=TRUE,"","V ")&amp;IF(ISERROR(SEARCH("M",IF(IF('Basisgegevens+Uitleg'!$C$5="Ja",LEN(G319&amp;H319&amp;I319&amp;J319),0)+IF('Basisgegevens+Uitleg'!$C$6="Ja",LEN(L319&amp;M319&amp;N319&amp;O319),0)+IF('Basisgegevens+Uitleg'!$C$7="Ja",LEN(Q319&amp;R319&amp;S319&amp;T319),0)+IF('Basisgegevens+Uitleg'!$C$8="Ja",LEN(V319&amp;W319&amp;X319&amp;Y319),0)+IF('Basisgegevens+Uitleg'!$C$9="Ja",LEN(AA319&amp;AB319&amp;AC319&amp;AD319),0)&lt;(4+IF('Basisgegevens+Uitleg'!$C$6="Ja",4,0)+IF('Basisgegevens+Uitleg'!$C$7="Ja",4,0)+IF('Basisgegevens+Uitleg'!$C$8="Ja",4,0)+IF('Basisgegevens+Uitleg'!$C$9="Ja",4,0)),C319,"Niet")&amp;(G319&amp;H319&amp;I319&amp;J319&amp;IF('Basisgegevens+Uitleg'!$C$6="Ja",L319&amp;M319&amp;N319&amp;O319,"")&amp;IF('Basisgegevens+Uitleg'!$C$7="Ja",Q319&amp;R319&amp;S319&amp;T319,"")&amp;IF('Basisgegevens+Uitleg'!$C$8="Ja",V319&amp;W319&amp;X319&amp;Y319,"")&amp;IF('Basisgegevens+Uitleg'!$C$9="Ja",AA319&amp;AB319&amp;AC319&amp;AD319,"")),1))=TRUE,"","M ")&amp;IF(ISERROR(SEARCH("A",IF(IF('Basisgegevens+Uitleg'!$C$5="Ja",LEN(G319&amp;H319&amp;I319&amp;J319),0)+IF('Basisgegevens+Uitleg'!$C$6="Ja",LEN(L319&amp;M319&amp;N319&amp;O319),0)+IF('Basisgegevens+Uitleg'!$C$7="Ja",LEN(Q319&amp;R319&amp;S319&amp;T319),0)+IF('Basisgegevens+Uitleg'!$C$8="Ja",LEN(V319&amp;W319&amp;X319&amp;Y319),0)+IF('Basisgegevens+Uitleg'!$C$9="Ja",LEN(AA319&amp;AB319&amp;AC319&amp;AD319),0)&lt;(4+IF('Basisgegevens+Uitleg'!$C$6="Ja",4,0)+IF('Basisgegevens+Uitleg'!$C$7="Ja",4,0)+IF('Basisgegevens+Uitleg'!$C$8="Ja",4,0)+IF('Basisgegevens+Uitleg'!$C$9="Ja",4,0)),C319,"Niet")&amp;(G319&amp;H319&amp;I319&amp;J319&amp;IF('Basisgegevens+Uitleg'!$C$6="Ja",L319&amp;M319&amp;N319&amp;O319,"")&amp;IF('Basisgegevens+Uitleg'!$C$7="Ja",Q319&amp;R319&amp;S319&amp;T319,"")&amp;IF('Basisgegevens+Uitleg'!$C$8="Ja",V319&amp;W319&amp;X319&amp;Y319,"")&amp;IF('Basisgegevens+Uitleg'!$C$9="Ja",AA319&amp;AB319&amp;AC319&amp;AD319,"")),1))=TRUE,"","A")))</f>
        <v>--</v>
      </c>
      <c r="E319" s="110" t="str">
        <f t="shared" si="14"/>
        <v>--</v>
      </c>
      <c r="F319" s="138" t="str">
        <f>IF(ROW(E319)-5&lt;='Basisgegevens+Uitleg'!$C$2,F318+1,"--")</f>
        <v>--</v>
      </c>
      <c r="G319" s="86"/>
      <c r="H319" s="82"/>
      <c r="I319" s="82"/>
      <c r="J319" s="87"/>
      <c r="K319" s="9"/>
      <c r="L319" s="86"/>
      <c r="M319" s="82"/>
      <c r="N319" s="82"/>
      <c r="O319" s="87"/>
      <c r="P319" s="9"/>
      <c r="Q319" s="86"/>
      <c r="R319" s="82"/>
      <c r="S319" s="82"/>
      <c r="T319" s="87"/>
      <c r="U319" s="9"/>
      <c r="V319" s="86"/>
      <c r="W319" s="82"/>
      <c r="X319" s="82"/>
      <c r="Y319" s="87"/>
      <c r="Z319" s="9"/>
      <c r="AA319" s="86"/>
      <c r="AB319" s="82"/>
      <c r="AC319" s="82"/>
      <c r="AD319" s="87"/>
      <c r="AE319" s="9"/>
      <c r="AF319" s="108"/>
      <c r="AG319" s="18" t="str">
        <f>IF(ISERROR(VLOOKUP($F319,'Speciale dagen&amp;Activiteiten'!$A$3:$A$100,1,FALSE))=TRUE,"",VLOOKUP($F319,'Speciale dagen&amp;Activiteiten'!$A$3:$B$100,2,FALSE))</f>
        <v/>
      </c>
      <c r="AH319" s="14" t="str">
        <f>IF(ISERROR(VLOOKUP(CONCATENATE(DAY($F319),"-",MONTH($F319)),Verjaardagen!$C$2:$C$101,1,FALSE))=TRUE,"",VLOOKUP(CONCATENATE(DAY($F319),"-",MONTH($F319)),Verjaardagen!$C$2:$E$101,3,FALSE))</f>
        <v/>
      </c>
      <c r="AI319" s="15" t="str">
        <f>IF(ISERROR(VLOOKUP(F319,'School(vakanties)&amp;Activiteiten'!A$4:A$102,1,FALSE)=TRUE),IF(ISERROR(VLOOKUP(F319,'School(vakanties)&amp;Activiteiten'!B$4:B$102,1,FALSE)=TRUE),IF(AJ319&gt;0,AI318,""),VLOOKUP(F319,'School(vakanties)&amp;Activiteiten'!B$4:C$102,2,FALSE)),VLOOKUP(F319,'School(vakanties)&amp;Activiteiten'!A$4:C$102,3,FALSE))</f>
        <v/>
      </c>
      <c r="AJ319" s="16">
        <f>IF(ISERROR(VLOOKUP(F319,'School(vakanties)&amp;Activiteiten'!A$4:A$102,1,FALSE)=TRUE),IF(AND(AJ318&gt;0,AJ318&lt;999),AJ318-1,0),VLOOKUP(F319,'School(vakanties)&amp;Activiteiten'!A$4:D$102,4,FALSE))</f>
        <v>0</v>
      </c>
    </row>
    <row r="320" spans="1:36" x14ac:dyDescent="0.25">
      <c r="A320" s="180" t="str">
        <f t="shared" si="12"/>
        <v>--</v>
      </c>
      <c r="B320" s="110" t="str">
        <f t="shared" si="13"/>
        <v>--</v>
      </c>
      <c r="C320" s="179" t="str">
        <f>IF(F320="--","--",IF(ISEVEN(B320)=TRUE,SUBSTITUTE(LEFT(VLOOKUP(E320,'Basisgegevens+Uitleg'!$B$19:$D$25,3,),1),0,"--"),SUBSTITUTE(LEFT(VLOOKUP(E320,'Basisgegevens+Uitleg'!$B$19:$C$25,2,),1),0,"--")))</f>
        <v>--</v>
      </c>
      <c r="D320" s="179" t="str">
        <f>IF(F320="--","--",TRIM(IF(ISERROR(SEARCH("V",IF(IF('Basisgegevens+Uitleg'!$C$5="Ja",LEN(G320&amp;H320&amp;I320&amp;J320),0)+IF('Basisgegevens+Uitleg'!$C$6="Ja",LEN(L320&amp;M320&amp;N320&amp;O320),0)+IF('Basisgegevens+Uitleg'!$C$7="Ja",LEN(Q320&amp;R320&amp;S320&amp;T320),0)+IF('Basisgegevens+Uitleg'!$C$8="Ja",LEN(V320&amp;W320&amp;X320&amp;Y320),0)+IF('Basisgegevens+Uitleg'!$C$9="Ja",LEN(AA320&amp;AB320&amp;AC320&amp;AD320),0)&lt;(4+IF('Basisgegevens+Uitleg'!$C$6="Ja",4,0)+IF('Basisgegevens+Uitleg'!$C$7="Ja",4,0)+IF('Basisgegevens+Uitleg'!$C$8="Ja",4,0)+IF('Basisgegevens+Uitleg'!$C$9="Ja",4,0)),C320,"Niet")&amp;(G320&amp;H320&amp;I320&amp;J320&amp;IF('Basisgegevens+Uitleg'!$C$6="Ja",L320&amp;M320&amp;N320&amp;O320,"")&amp;IF('Basisgegevens+Uitleg'!$C$7="Ja",Q320&amp;R320&amp;S320&amp;T320,"")&amp;IF('Basisgegevens+Uitleg'!$C$8="Ja",V320&amp;W320&amp;X320&amp;Y320,"")&amp;IF('Basisgegevens+Uitleg'!$C$9="Ja",AA320&amp;AB320&amp;AC320&amp;AD320,"")),1))=TRUE,"","V ")&amp;IF(ISERROR(SEARCH("M",IF(IF('Basisgegevens+Uitleg'!$C$5="Ja",LEN(G320&amp;H320&amp;I320&amp;J320),0)+IF('Basisgegevens+Uitleg'!$C$6="Ja",LEN(L320&amp;M320&amp;N320&amp;O320),0)+IF('Basisgegevens+Uitleg'!$C$7="Ja",LEN(Q320&amp;R320&amp;S320&amp;T320),0)+IF('Basisgegevens+Uitleg'!$C$8="Ja",LEN(V320&amp;W320&amp;X320&amp;Y320),0)+IF('Basisgegevens+Uitleg'!$C$9="Ja",LEN(AA320&amp;AB320&amp;AC320&amp;AD320),0)&lt;(4+IF('Basisgegevens+Uitleg'!$C$6="Ja",4,0)+IF('Basisgegevens+Uitleg'!$C$7="Ja",4,0)+IF('Basisgegevens+Uitleg'!$C$8="Ja",4,0)+IF('Basisgegevens+Uitleg'!$C$9="Ja",4,0)),C320,"Niet")&amp;(G320&amp;H320&amp;I320&amp;J320&amp;IF('Basisgegevens+Uitleg'!$C$6="Ja",L320&amp;M320&amp;N320&amp;O320,"")&amp;IF('Basisgegevens+Uitleg'!$C$7="Ja",Q320&amp;R320&amp;S320&amp;T320,"")&amp;IF('Basisgegevens+Uitleg'!$C$8="Ja",V320&amp;W320&amp;X320&amp;Y320,"")&amp;IF('Basisgegevens+Uitleg'!$C$9="Ja",AA320&amp;AB320&amp;AC320&amp;AD320,"")),1))=TRUE,"","M ")&amp;IF(ISERROR(SEARCH("A",IF(IF('Basisgegevens+Uitleg'!$C$5="Ja",LEN(G320&amp;H320&amp;I320&amp;J320),0)+IF('Basisgegevens+Uitleg'!$C$6="Ja",LEN(L320&amp;M320&amp;N320&amp;O320),0)+IF('Basisgegevens+Uitleg'!$C$7="Ja",LEN(Q320&amp;R320&amp;S320&amp;T320),0)+IF('Basisgegevens+Uitleg'!$C$8="Ja",LEN(V320&amp;W320&amp;X320&amp;Y320),0)+IF('Basisgegevens+Uitleg'!$C$9="Ja",LEN(AA320&amp;AB320&amp;AC320&amp;AD320),0)&lt;(4+IF('Basisgegevens+Uitleg'!$C$6="Ja",4,0)+IF('Basisgegevens+Uitleg'!$C$7="Ja",4,0)+IF('Basisgegevens+Uitleg'!$C$8="Ja",4,0)+IF('Basisgegevens+Uitleg'!$C$9="Ja",4,0)),C320,"Niet")&amp;(G320&amp;H320&amp;I320&amp;J320&amp;IF('Basisgegevens+Uitleg'!$C$6="Ja",L320&amp;M320&amp;N320&amp;O320,"")&amp;IF('Basisgegevens+Uitleg'!$C$7="Ja",Q320&amp;R320&amp;S320&amp;T320,"")&amp;IF('Basisgegevens+Uitleg'!$C$8="Ja",V320&amp;W320&amp;X320&amp;Y320,"")&amp;IF('Basisgegevens+Uitleg'!$C$9="Ja",AA320&amp;AB320&amp;AC320&amp;AD320,"")),1))=TRUE,"","A")))</f>
        <v>--</v>
      </c>
      <c r="E320" s="110" t="str">
        <f t="shared" si="14"/>
        <v>--</v>
      </c>
      <c r="F320" s="138" t="str">
        <f>IF(ROW(E320)-5&lt;='Basisgegevens+Uitleg'!$C$2,F319+1,"--")</f>
        <v>--</v>
      </c>
      <c r="G320" s="86"/>
      <c r="H320" s="82"/>
      <c r="I320" s="82"/>
      <c r="J320" s="87"/>
      <c r="K320" s="9"/>
      <c r="L320" s="86"/>
      <c r="M320" s="82"/>
      <c r="N320" s="82"/>
      <c r="O320" s="87"/>
      <c r="P320" s="9"/>
      <c r="Q320" s="86"/>
      <c r="R320" s="82"/>
      <c r="S320" s="82"/>
      <c r="T320" s="87"/>
      <c r="U320" s="9"/>
      <c r="V320" s="86"/>
      <c r="W320" s="82"/>
      <c r="X320" s="82"/>
      <c r="Y320" s="87"/>
      <c r="Z320" s="9"/>
      <c r="AA320" s="86"/>
      <c r="AB320" s="82"/>
      <c r="AC320" s="82"/>
      <c r="AD320" s="87"/>
      <c r="AE320" s="9"/>
      <c r="AF320" s="108"/>
      <c r="AG320" s="18" t="str">
        <f>IF(ISERROR(VLOOKUP($F320,'Speciale dagen&amp;Activiteiten'!$A$3:$A$100,1,FALSE))=TRUE,"",VLOOKUP($F320,'Speciale dagen&amp;Activiteiten'!$A$3:$B$100,2,FALSE))</f>
        <v/>
      </c>
      <c r="AH320" s="14" t="str">
        <f>IF(ISERROR(VLOOKUP(CONCATENATE(DAY($F320),"-",MONTH($F320)),Verjaardagen!$C$2:$C$101,1,FALSE))=TRUE,"",VLOOKUP(CONCATENATE(DAY($F320),"-",MONTH($F320)),Verjaardagen!$C$2:$E$101,3,FALSE))</f>
        <v/>
      </c>
      <c r="AI320" s="15" t="str">
        <f>IF(ISERROR(VLOOKUP(F320,'School(vakanties)&amp;Activiteiten'!A$4:A$102,1,FALSE)=TRUE),IF(ISERROR(VLOOKUP(F320,'School(vakanties)&amp;Activiteiten'!B$4:B$102,1,FALSE)=TRUE),IF(AJ320&gt;0,AI319,""),VLOOKUP(F320,'School(vakanties)&amp;Activiteiten'!B$4:C$102,2,FALSE)),VLOOKUP(F320,'School(vakanties)&amp;Activiteiten'!A$4:C$102,3,FALSE))</f>
        <v/>
      </c>
      <c r="AJ320" s="16">
        <f>IF(ISERROR(VLOOKUP(F320,'School(vakanties)&amp;Activiteiten'!A$4:A$102,1,FALSE)=TRUE),IF(AND(AJ319&gt;0,AJ319&lt;999),AJ319-1,0),VLOOKUP(F320,'School(vakanties)&amp;Activiteiten'!A$4:D$102,4,FALSE))</f>
        <v>0</v>
      </c>
    </row>
    <row r="321" spans="1:36" x14ac:dyDescent="0.25">
      <c r="A321" s="180" t="str">
        <f t="shared" si="12"/>
        <v>--</v>
      </c>
      <c r="B321" s="110" t="str">
        <f t="shared" si="13"/>
        <v>--</v>
      </c>
      <c r="C321" s="179" t="str">
        <f>IF(F321="--","--",IF(ISEVEN(B321)=TRUE,SUBSTITUTE(LEFT(VLOOKUP(E321,'Basisgegevens+Uitleg'!$B$19:$D$25,3,),1),0,"--"),SUBSTITUTE(LEFT(VLOOKUP(E321,'Basisgegevens+Uitleg'!$B$19:$C$25,2,),1),0,"--")))</f>
        <v>--</v>
      </c>
      <c r="D321" s="179" t="str">
        <f>IF(F321="--","--",TRIM(IF(ISERROR(SEARCH("V",IF(IF('Basisgegevens+Uitleg'!$C$5="Ja",LEN(G321&amp;H321&amp;I321&amp;J321),0)+IF('Basisgegevens+Uitleg'!$C$6="Ja",LEN(L321&amp;M321&amp;N321&amp;O321),0)+IF('Basisgegevens+Uitleg'!$C$7="Ja",LEN(Q321&amp;R321&amp;S321&amp;T321),0)+IF('Basisgegevens+Uitleg'!$C$8="Ja",LEN(V321&amp;W321&amp;X321&amp;Y321),0)+IF('Basisgegevens+Uitleg'!$C$9="Ja",LEN(AA321&amp;AB321&amp;AC321&amp;AD321),0)&lt;(4+IF('Basisgegevens+Uitleg'!$C$6="Ja",4,0)+IF('Basisgegevens+Uitleg'!$C$7="Ja",4,0)+IF('Basisgegevens+Uitleg'!$C$8="Ja",4,0)+IF('Basisgegevens+Uitleg'!$C$9="Ja",4,0)),C321,"Niet")&amp;(G321&amp;H321&amp;I321&amp;J321&amp;IF('Basisgegevens+Uitleg'!$C$6="Ja",L321&amp;M321&amp;N321&amp;O321,"")&amp;IF('Basisgegevens+Uitleg'!$C$7="Ja",Q321&amp;R321&amp;S321&amp;T321,"")&amp;IF('Basisgegevens+Uitleg'!$C$8="Ja",V321&amp;W321&amp;X321&amp;Y321,"")&amp;IF('Basisgegevens+Uitleg'!$C$9="Ja",AA321&amp;AB321&amp;AC321&amp;AD321,"")),1))=TRUE,"","V ")&amp;IF(ISERROR(SEARCH("M",IF(IF('Basisgegevens+Uitleg'!$C$5="Ja",LEN(G321&amp;H321&amp;I321&amp;J321),0)+IF('Basisgegevens+Uitleg'!$C$6="Ja",LEN(L321&amp;M321&amp;N321&amp;O321),0)+IF('Basisgegevens+Uitleg'!$C$7="Ja",LEN(Q321&amp;R321&amp;S321&amp;T321),0)+IF('Basisgegevens+Uitleg'!$C$8="Ja",LEN(V321&amp;W321&amp;X321&amp;Y321),0)+IF('Basisgegevens+Uitleg'!$C$9="Ja",LEN(AA321&amp;AB321&amp;AC321&amp;AD321),0)&lt;(4+IF('Basisgegevens+Uitleg'!$C$6="Ja",4,0)+IF('Basisgegevens+Uitleg'!$C$7="Ja",4,0)+IF('Basisgegevens+Uitleg'!$C$8="Ja",4,0)+IF('Basisgegevens+Uitleg'!$C$9="Ja",4,0)),C321,"Niet")&amp;(G321&amp;H321&amp;I321&amp;J321&amp;IF('Basisgegevens+Uitleg'!$C$6="Ja",L321&amp;M321&amp;N321&amp;O321,"")&amp;IF('Basisgegevens+Uitleg'!$C$7="Ja",Q321&amp;R321&amp;S321&amp;T321,"")&amp;IF('Basisgegevens+Uitleg'!$C$8="Ja",V321&amp;W321&amp;X321&amp;Y321,"")&amp;IF('Basisgegevens+Uitleg'!$C$9="Ja",AA321&amp;AB321&amp;AC321&amp;AD321,"")),1))=TRUE,"","M ")&amp;IF(ISERROR(SEARCH("A",IF(IF('Basisgegevens+Uitleg'!$C$5="Ja",LEN(G321&amp;H321&amp;I321&amp;J321),0)+IF('Basisgegevens+Uitleg'!$C$6="Ja",LEN(L321&amp;M321&amp;N321&amp;O321),0)+IF('Basisgegevens+Uitleg'!$C$7="Ja",LEN(Q321&amp;R321&amp;S321&amp;T321),0)+IF('Basisgegevens+Uitleg'!$C$8="Ja",LEN(V321&amp;W321&amp;X321&amp;Y321),0)+IF('Basisgegevens+Uitleg'!$C$9="Ja",LEN(AA321&amp;AB321&amp;AC321&amp;AD321),0)&lt;(4+IF('Basisgegevens+Uitleg'!$C$6="Ja",4,0)+IF('Basisgegevens+Uitleg'!$C$7="Ja",4,0)+IF('Basisgegevens+Uitleg'!$C$8="Ja",4,0)+IF('Basisgegevens+Uitleg'!$C$9="Ja",4,0)),C321,"Niet")&amp;(G321&amp;H321&amp;I321&amp;J321&amp;IF('Basisgegevens+Uitleg'!$C$6="Ja",L321&amp;M321&amp;N321&amp;O321,"")&amp;IF('Basisgegevens+Uitleg'!$C$7="Ja",Q321&amp;R321&amp;S321&amp;T321,"")&amp;IF('Basisgegevens+Uitleg'!$C$8="Ja",V321&amp;W321&amp;X321&amp;Y321,"")&amp;IF('Basisgegevens+Uitleg'!$C$9="Ja",AA321&amp;AB321&amp;AC321&amp;AD321,"")),1))=TRUE,"","A")))</f>
        <v>--</v>
      </c>
      <c r="E321" s="110" t="str">
        <f t="shared" si="14"/>
        <v>--</v>
      </c>
      <c r="F321" s="138" t="str">
        <f>IF(ROW(E321)-5&lt;='Basisgegevens+Uitleg'!$C$2,F320+1,"--")</f>
        <v>--</v>
      </c>
      <c r="G321" s="86"/>
      <c r="H321" s="82"/>
      <c r="I321" s="82"/>
      <c r="J321" s="87"/>
      <c r="K321" s="9"/>
      <c r="L321" s="86"/>
      <c r="M321" s="82"/>
      <c r="N321" s="82"/>
      <c r="O321" s="87"/>
      <c r="P321" s="9"/>
      <c r="Q321" s="86"/>
      <c r="R321" s="82"/>
      <c r="S321" s="82"/>
      <c r="T321" s="87"/>
      <c r="U321" s="9"/>
      <c r="V321" s="86"/>
      <c r="W321" s="82"/>
      <c r="X321" s="82"/>
      <c r="Y321" s="87"/>
      <c r="Z321" s="9"/>
      <c r="AA321" s="86"/>
      <c r="AB321" s="82"/>
      <c r="AC321" s="82"/>
      <c r="AD321" s="87"/>
      <c r="AE321" s="9"/>
      <c r="AF321" s="108"/>
      <c r="AG321" s="18" t="str">
        <f>IF(ISERROR(VLOOKUP($F321,'Speciale dagen&amp;Activiteiten'!$A$3:$A$100,1,FALSE))=TRUE,"",VLOOKUP($F321,'Speciale dagen&amp;Activiteiten'!$A$3:$B$100,2,FALSE))</f>
        <v/>
      </c>
      <c r="AH321" s="14" t="str">
        <f>IF(ISERROR(VLOOKUP(CONCATENATE(DAY($F321),"-",MONTH($F321)),Verjaardagen!$C$2:$C$101,1,FALSE))=TRUE,"",VLOOKUP(CONCATENATE(DAY($F321),"-",MONTH($F321)),Verjaardagen!$C$2:$E$101,3,FALSE))</f>
        <v/>
      </c>
      <c r="AI321" s="15" t="str">
        <f>IF(ISERROR(VLOOKUP(F321,'School(vakanties)&amp;Activiteiten'!A$4:A$102,1,FALSE)=TRUE),IF(ISERROR(VLOOKUP(F321,'School(vakanties)&amp;Activiteiten'!B$4:B$102,1,FALSE)=TRUE),IF(AJ321&gt;0,AI320,""),VLOOKUP(F321,'School(vakanties)&amp;Activiteiten'!B$4:C$102,2,FALSE)),VLOOKUP(F321,'School(vakanties)&amp;Activiteiten'!A$4:C$102,3,FALSE))</f>
        <v/>
      </c>
      <c r="AJ321" s="16">
        <f>IF(ISERROR(VLOOKUP(F321,'School(vakanties)&amp;Activiteiten'!A$4:A$102,1,FALSE)=TRUE),IF(AND(AJ320&gt;0,AJ320&lt;999),AJ320-1,0),VLOOKUP(F321,'School(vakanties)&amp;Activiteiten'!A$4:D$102,4,FALSE))</f>
        <v>0</v>
      </c>
    </row>
    <row r="322" spans="1:36" x14ac:dyDescent="0.25">
      <c r="A322" s="180" t="str">
        <f t="shared" si="12"/>
        <v>--</v>
      </c>
      <c r="B322" s="110" t="str">
        <f t="shared" si="13"/>
        <v>--</v>
      </c>
      <c r="C322" s="179" t="str">
        <f>IF(F322="--","--",IF(ISEVEN(B322)=TRUE,SUBSTITUTE(LEFT(VLOOKUP(E322,'Basisgegevens+Uitleg'!$B$19:$D$25,3,),1),0,"--"),SUBSTITUTE(LEFT(VLOOKUP(E322,'Basisgegevens+Uitleg'!$B$19:$C$25,2,),1),0,"--")))</f>
        <v>--</v>
      </c>
      <c r="D322" s="179" t="str">
        <f>IF(F322="--","--",TRIM(IF(ISERROR(SEARCH("V",IF(IF('Basisgegevens+Uitleg'!$C$5="Ja",LEN(G322&amp;H322&amp;I322&amp;J322),0)+IF('Basisgegevens+Uitleg'!$C$6="Ja",LEN(L322&amp;M322&amp;N322&amp;O322),0)+IF('Basisgegevens+Uitleg'!$C$7="Ja",LEN(Q322&amp;R322&amp;S322&amp;T322),0)+IF('Basisgegevens+Uitleg'!$C$8="Ja",LEN(V322&amp;W322&amp;X322&amp;Y322),0)+IF('Basisgegevens+Uitleg'!$C$9="Ja",LEN(AA322&amp;AB322&amp;AC322&amp;AD322),0)&lt;(4+IF('Basisgegevens+Uitleg'!$C$6="Ja",4,0)+IF('Basisgegevens+Uitleg'!$C$7="Ja",4,0)+IF('Basisgegevens+Uitleg'!$C$8="Ja",4,0)+IF('Basisgegevens+Uitleg'!$C$9="Ja",4,0)),C322,"Niet")&amp;(G322&amp;H322&amp;I322&amp;J322&amp;IF('Basisgegevens+Uitleg'!$C$6="Ja",L322&amp;M322&amp;N322&amp;O322,"")&amp;IF('Basisgegevens+Uitleg'!$C$7="Ja",Q322&amp;R322&amp;S322&amp;T322,"")&amp;IF('Basisgegevens+Uitleg'!$C$8="Ja",V322&amp;W322&amp;X322&amp;Y322,"")&amp;IF('Basisgegevens+Uitleg'!$C$9="Ja",AA322&amp;AB322&amp;AC322&amp;AD322,"")),1))=TRUE,"","V ")&amp;IF(ISERROR(SEARCH("M",IF(IF('Basisgegevens+Uitleg'!$C$5="Ja",LEN(G322&amp;H322&amp;I322&amp;J322),0)+IF('Basisgegevens+Uitleg'!$C$6="Ja",LEN(L322&amp;M322&amp;N322&amp;O322),0)+IF('Basisgegevens+Uitleg'!$C$7="Ja",LEN(Q322&amp;R322&amp;S322&amp;T322),0)+IF('Basisgegevens+Uitleg'!$C$8="Ja",LEN(V322&amp;W322&amp;X322&amp;Y322),0)+IF('Basisgegevens+Uitleg'!$C$9="Ja",LEN(AA322&amp;AB322&amp;AC322&amp;AD322),0)&lt;(4+IF('Basisgegevens+Uitleg'!$C$6="Ja",4,0)+IF('Basisgegevens+Uitleg'!$C$7="Ja",4,0)+IF('Basisgegevens+Uitleg'!$C$8="Ja",4,0)+IF('Basisgegevens+Uitleg'!$C$9="Ja",4,0)),C322,"Niet")&amp;(G322&amp;H322&amp;I322&amp;J322&amp;IF('Basisgegevens+Uitleg'!$C$6="Ja",L322&amp;M322&amp;N322&amp;O322,"")&amp;IF('Basisgegevens+Uitleg'!$C$7="Ja",Q322&amp;R322&amp;S322&amp;T322,"")&amp;IF('Basisgegevens+Uitleg'!$C$8="Ja",V322&amp;W322&amp;X322&amp;Y322,"")&amp;IF('Basisgegevens+Uitleg'!$C$9="Ja",AA322&amp;AB322&amp;AC322&amp;AD322,"")),1))=TRUE,"","M ")&amp;IF(ISERROR(SEARCH("A",IF(IF('Basisgegevens+Uitleg'!$C$5="Ja",LEN(G322&amp;H322&amp;I322&amp;J322),0)+IF('Basisgegevens+Uitleg'!$C$6="Ja",LEN(L322&amp;M322&amp;N322&amp;O322),0)+IF('Basisgegevens+Uitleg'!$C$7="Ja",LEN(Q322&amp;R322&amp;S322&amp;T322),0)+IF('Basisgegevens+Uitleg'!$C$8="Ja",LEN(V322&amp;W322&amp;X322&amp;Y322),0)+IF('Basisgegevens+Uitleg'!$C$9="Ja",LEN(AA322&amp;AB322&amp;AC322&amp;AD322),0)&lt;(4+IF('Basisgegevens+Uitleg'!$C$6="Ja",4,0)+IF('Basisgegevens+Uitleg'!$C$7="Ja",4,0)+IF('Basisgegevens+Uitleg'!$C$8="Ja",4,0)+IF('Basisgegevens+Uitleg'!$C$9="Ja",4,0)),C322,"Niet")&amp;(G322&amp;H322&amp;I322&amp;J322&amp;IF('Basisgegevens+Uitleg'!$C$6="Ja",L322&amp;M322&amp;N322&amp;O322,"")&amp;IF('Basisgegevens+Uitleg'!$C$7="Ja",Q322&amp;R322&amp;S322&amp;T322,"")&amp;IF('Basisgegevens+Uitleg'!$C$8="Ja",V322&amp;W322&amp;X322&amp;Y322,"")&amp;IF('Basisgegevens+Uitleg'!$C$9="Ja",AA322&amp;AB322&amp;AC322&amp;AD322,"")),1))=TRUE,"","A")))</f>
        <v>--</v>
      </c>
      <c r="E322" s="110" t="str">
        <f t="shared" si="14"/>
        <v>--</v>
      </c>
      <c r="F322" s="138" t="str">
        <f>IF(ROW(E322)-5&lt;='Basisgegevens+Uitleg'!$C$2,F321+1,"--")</f>
        <v>--</v>
      </c>
      <c r="G322" s="86"/>
      <c r="H322" s="82"/>
      <c r="I322" s="82"/>
      <c r="J322" s="87"/>
      <c r="K322" s="9"/>
      <c r="L322" s="86"/>
      <c r="M322" s="82"/>
      <c r="N322" s="82"/>
      <c r="O322" s="87"/>
      <c r="P322" s="9"/>
      <c r="Q322" s="86"/>
      <c r="R322" s="82"/>
      <c r="S322" s="82"/>
      <c r="T322" s="87"/>
      <c r="U322" s="9"/>
      <c r="V322" s="86"/>
      <c r="W322" s="82"/>
      <c r="X322" s="82"/>
      <c r="Y322" s="87"/>
      <c r="Z322" s="9"/>
      <c r="AA322" s="86"/>
      <c r="AB322" s="82"/>
      <c r="AC322" s="82"/>
      <c r="AD322" s="87"/>
      <c r="AE322" s="9"/>
      <c r="AF322" s="108"/>
      <c r="AG322" s="18" t="str">
        <f>IF(ISERROR(VLOOKUP($F322,'Speciale dagen&amp;Activiteiten'!$A$3:$A$100,1,FALSE))=TRUE,"",VLOOKUP($F322,'Speciale dagen&amp;Activiteiten'!$A$3:$B$100,2,FALSE))</f>
        <v/>
      </c>
      <c r="AH322" s="14" t="str">
        <f>IF(ISERROR(VLOOKUP(CONCATENATE(DAY($F322),"-",MONTH($F322)),Verjaardagen!$C$2:$C$101,1,FALSE))=TRUE,"",VLOOKUP(CONCATENATE(DAY($F322),"-",MONTH($F322)),Verjaardagen!$C$2:$E$101,3,FALSE))</f>
        <v/>
      </c>
      <c r="AI322" s="15" t="str">
        <f>IF(ISERROR(VLOOKUP(F322,'School(vakanties)&amp;Activiteiten'!A$4:A$102,1,FALSE)=TRUE),IF(ISERROR(VLOOKUP(F322,'School(vakanties)&amp;Activiteiten'!B$4:B$102,1,FALSE)=TRUE),IF(AJ322&gt;0,AI321,""),VLOOKUP(F322,'School(vakanties)&amp;Activiteiten'!B$4:C$102,2,FALSE)),VLOOKUP(F322,'School(vakanties)&amp;Activiteiten'!A$4:C$102,3,FALSE))</f>
        <v/>
      </c>
      <c r="AJ322" s="16">
        <f>IF(ISERROR(VLOOKUP(F322,'School(vakanties)&amp;Activiteiten'!A$4:A$102,1,FALSE)=TRUE),IF(AND(AJ321&gt;0,AJ321&lt;999),AJ321-1,0),VLOOKUP(F322,'School(vakanties)&amp;Activiteiten'!A$4:D$102,4,FALSE))</f>
        <v>0</v>
      </c>
    </row>
    <row r="323" spans="1:36" x14ac:dyDescent="0.25">
      <c r="A323" s="180" t="str">
        <f t="shared" si="12"/>
        <v>--</v>
      </c>
      <c r="B323" s="110" t="str">
        <f t="shared" si="13"/>
        <v>--</v>
      </c>
      <c r="C323" s="179" t="str">
        <f>IF(F323="--","--",IF(ISEVEN(B323)=TRUE,SUBSTITUTE(LEFT(VLOOKUP(E323,'Basisgegevens+Uitleg'!$B$19:$D$25,3,),1),0,"--"),SUBSTITUTE(LEFT(VLOOKUP(E323,'Basisgegevens+Uitleg'!$B$19:$C$25,2,),1),0,"--")))</f>
        <v>--</v>
      </c>
      <c r="D323" s="179" t="str">
        <f>IF(F323="--","--",TRIM(IF(ISERROR(SEARCH("V",IF(IF('Basisgegevens+Uitleg'!$C$5="Ja",LEN(G323&amp;H323&amp;I323&amp;J323),0)+IF('Basisgegevens+Uitleg'!$C$6="Ja",LEN(L323&amp;M323&amp;N323&amp;O323),0)+IF('Basisgegevens+Uitleg'!$C$7="Ja",LEN(Q323&amp;R323&amp;S323&amp;T323),0)+IF('Basisgegevens+Uitleg'!$C$8="Ja",LEN(V323&amp;W323&amp;X323&amp;Y323),0)+IF('Basisgegevens+Uitleg'!$C$9="Ja",LEN(AA323&amp;AB323&amp;AC323&amp;AD323),0)&lt;(4+IF('Basisgegevens+Uitleg'!$C$6="Ja",4,0)+IF('Basisgegevens+Uitleg'!$C$7="Ja",4,0)+IF('Basisgegevens+Uitleg'!$C$8="Ja",4,0)+IF('Basisgegevens+Uitleg'!$C$9="Ja",4,0)),C323,"Niet")&amp;(G323&amp;H323&amp;I323&amp;J323&amp;IF('Basisgegevens+Uitleg'!$C$6="Ja",L323&amp;M323&amp;N323&amp;O323,"")&amp;IF('Basisgegevens+Uitleg'!$C$7="Ja",Q323&amp;R323&amp;S323&amp;T323,"")&amp;IF('Basisgegevens+Uitleg'!$C$8="Ja",V323&amp;W323&amp;X323&amp;Y323,"")&amp;IF('Basisgegevens+Uitleg'!$C$9="Ja",AA323&amp;AB323&amp;AC323&amp;AD323,"")),1))=TRUE,"","V ")&amp;IF(ISERROR(SEARCH("M",IF(IF('Basisgegevens+Uitleg'!$C$5="Ja",LEN(G323&amp;H323&amp;I323&amp;J323),0)+IF('Basisgegevens+Uitleg'!$C$6="Ja",LEN(L323&amp;M323&amp;N323&amp;O323),0)+IF('Basisgegevens+Uitleg'!$C$7="Ja",LEN(Q323&amp;R323&amp;S323&amp;T323),0)+IF('Basisgegevens+Uitleg'!$C$8="Ja",LEN(V323&amp;W323&amp;X323&amp;Y323),0)+IF('Basisgegevens+Uitleg'!$C$9="Ja",LEN(AA323&amp;AB323&amp;AC323&amp;AD323),0)&lt;(4+IF('Basisgegevens+Uitleg'!$C$6="Ja",4,0)+IF('Basisgegevens+Uitleg'!$C$7="Ja",4,0)+IF('Basisgegevens+Uitleg'!$C$8="Ja",4,0)+IF('Basisgegevens+Uitleg'!$C$9="Ja",4,0)),C323,"Niet")&amp;(G323&amp;H323&amp;I323&amp;J323&amp;IF('Basisgegevens+Uitleg'!$C$6="Ja",L323&amp;M323&amp;N323&amp;O323,"")&amp;IF('Basisgegevens+Uitleg'!$C$7="Ja",Q323&amp;R323&amp;S323&amp;T323,"")&amp;IF('Basisgegevens+Uitleg'!$C$8="Ja",V323&amp;W323&amp;X323&amp;Y323,"")&amp;IF('Basisgegevens+Uitleg'!$C$9="Ja",AA323&amp;AB323&amp;AC323&amp;AD323,"")),1))=TRUE,"","M ")&amp;IF(ISERROR(SEARCH("A",IF(IF('Basisgegevens+Uitleg'!$C$5="Ja",LEN(G323&amp;H323&amp;I323&amp;J323),0)+IF('Basisgegevens+Uitleg'!$C$6="Ja",LEN(L323&amp;M323&amp;N323&amp;O323),0)+IF('Basisgegevens+Uitleg'!$C$7="Ja",LEN(Q323&amp;R323&amp;S323&amp;T323),0)+IF('Basisgegevens+Uitleg'!$C$8="Ja",LEN(V323&amp;W323&amp;X323&amp;Y323),0)+IF('Basisgegevens+Uitleg'!$C$9="Ja",LEN(AA323&amp;AB323&amp;AC323&amp;AD323),0)&lt;(4+IF('Basisgegevens+Uitleg'!$C$6="Ja",4,0)+IF('Basisgegevens+Uitleg'!$C$7="Ja",4,0)+IF('Basisgegevens+Uitleg'!$C$8="Ja",4,0)+IF('Basisgegevens+Uitleg'!$C$9="Ja",4,0)),C323,"Niet")&amp;(G323&amp;H323&amp;I323&amp;J323&amp;IF('Basisgegevens+Uitleg'!$C$6="Ja",L323&amp;M323&amp;N323&amp;O323,"")&amp;IF('Basisgegevens+Uitleg'!$C$7="Ja",Q323&amp;R323&amp;S323&amp;T323,"")&amp;IF('Basisgegevens+Uitleg'!$C$8="Ja",V323&amp;W323&amp;X323&amp;Y323,"")&amp;IF('Basisgegevens+Uitleg'!$C$9="Ja",AA323&amp;AB323&amp;AC323&amp;AD323,"")),1))=TRUE,"","A")))</f>
        <v>--</v>
      </c>
      <c r="E323" s="110" t="str">
        <f t="shared" si="14"/>
        <v>--</v>
      </c>
      <c r="F323" s="138" t="str">
        <f>IF(ROW(E323)-5&lt;='Basisgegevens+Uitleg'!$C$2,F322+1,"--")</f>
        <v>--</v>
      </c>
      <c r="G323" s="86"/>
      <c r="H323" s="82"/>
      <c r="I323" s="82"/>
      <c r="J323" s="87"/>
      <c r="K323" s="9"/>
      <c r="L323" s="86"/>
      <c r="M323" s="82"/>
      <c r="N323" s="82"/>
      <c r="O323" s="87"/>
      <c r="P323" s="9"/>
      <c r="Q323" s="86"/>
      <c r="R323" s="82"/>
      <c r="S323" s="82"/>
      <c r="T323" s="87"/>
      <c r="U323" s="9"/>
      <c r="V323" s="86"/>
      <c r="W323" s="82"/>
      <c r="X323" s="82"/>
      <c r="Y323" s="87"/>
      <c r="Z323" s="9"/>
      <c r="AA323" s="86"/>
      <c r="AB323" s="82"/>
      <c r="AC323" s="82"/>
      <c r="AD323" s="87"/>
      <c r="AE323" s="9"/>
      <c r="AF323" s="108"/>
      <c r="AG323" s="18" t="str">
        <f>IF(ISERROR(VLOOKUP($F323,'Speciale dagen&amp;Activiteiten'!$A$3:$A$100,1,FALSE))=TRUE,"",VLOOKUP($F323,'Speciale dagen&amp;Activiteiten'!$A$3:$B$100,2,FALSE))</f>
        <v/>
      </c>
      <c r="AH323" s="14" t="str">
        <f>IF(ISERROR(VLOOKUP(CONCATENATE(DAY($F323),"-",MONTH($F323)),Verjaardagen!$C$2:$C$101,1,FALSE))=TRUE,"",VLOOKUP(CONCATENATE(DAY($F323),"-",MONTH($F323)),Verjaardagen!$C$2:$E$101,3,FALSE))</f>
        <v/>
      </c>
      <c r="AI323" s="15" t="str">
        <f>IF(ISERROR(VLOOKUP(F323,'School(vakanties)&amp;Activiteiten'!A$4:A$102,1,FALSE)=TRUE),IF(ISERROR(VLOOKUP(F323,'School(vakanties)&amp;Activiteiten'!B$4:B$102,1,FALSE)=TRUE),IF(AJ323&gt;0,AI322,""),VLOOKUP(F323,'School(vakanties)&amp;Activiteiten'!B$4:C$102,2,FALSE)),VLOOKUP(F323,'School(vakanties)&amp;Activiteiten'!A$4:C$102,3,FALSE))</f>
        <v/>
      </c>
      <c r="AJ323" s="16">
        <f>IF(ISERROR(VLOOKUP(F323,'School(vakanties)&amp;Activiteiten'!A$4:A$102,1,FALSE)=TRUE),IF(AND(AJ322&gt;0,AJ322&lt;999),AJ322-1,0),VLOOKUP(F323,'School(vakanties)&amp;Activiteiten'!A$4:D$102,4,FALSE))</f>
        <v>0</v>
      </c>
    </row>
    <row r="324" spans="1:36" x14ac:dyDescent="0.25">
      <c r="A324" s="180" t="str">
        <f t="shared" si="12"/>
        <v>--</v>
      </c>
      <c r="B324" s="110" t="str">
        <f t="shared" si="13"/>
        <v>--</v>
      </c>
      <c r="C324" s="179" t="str">
        <f>IF(F324="--","--",IF(ISEVEN(B324)=TRUE,SUBSTITUTE(LEFT(VLOOKUP(E324,'Basisgegevens+Uitleg'!$B$19:$D$25,3,),1),0,"--"),SUBSTITUTE(LEFT(VLOOKUP(E324,'Basisgegevens+Uitleg'!$B$19:$C$25,2,),1),0,"--")))</f>
        <v>--</v>
      </c>
      <c r="D324" s="179" t="str">
        <f>IF(F324="--","--",TRIM(IF(ISERROR(SEARCH("V",IF(IF('Basisgegevens+Uitleg'!$C$5="Ja",LEN(G324&amp;H324&amp;I324&amp;J324),0)+IF('Basisgegevens+Uitleg'!$C$6="Ja",LEN(L324&amp;M324&amp;N324&amp;O324),0)+IF('Basisgegevens+Uitleg'!$C$7="Ja",LEN(Q324&amp;R324&amp;S324&amp;T324),0)+IF('Basisgegevens+Uitleg'!$C$8="Ja",LEN(V324&amp;W324&amp;X324&amp;Y324),0)+IF('Basisgegevens+Uitleg'!$C$9="Ja",LEN(AA324&amp;AB324&amp;AC324&amp;AD324),0)&lt;(4+IF('Basisgegevens+Uitleg'!$C$6="Ja",4,0)+IF('Basisgegevens+Uitleg'!$C$7="Ja",4,0)+IF('Basisgegevens+Uitleg'!$C$8="Ja",4,0)+IF('Basisgegevens+Uitleg'!$C$9="Ja",4,0)),C324,"Niet")&amp;(G324&amp;H324&amp;I324&amp;J324&amp;IF('Basisgegevens+Uitleg'!$C$6="Ja",L324&amp;M324&amp;N324&amp;O324,"")&amp;IF('Basisgegevens+Uitleg'!$C$7="Ja",Q324&amp;R324&amp;S324&amp;T324,"")&amp;IF('Basisgegevens+Uitleg'!$C$8="Ja",V324&amp;W324&amp;X324&amp;Y324,"")&amp;IF('Basisgegevens+Uitleg'!$C$9="Ja",AA324&amp;AB324&amp;AC324&amp;AD324,"")),1))=TRUE,"","V ")&amp;IF(ISERROR(SEARCH("M",IF(IF('Basisgegevens+Uitleg'!$C$5="Ja",LEN(G324&amp;H324&amp;I324&amp;J324),0)+IF('Basisgegevens+Uitleg'!$C$6="Ja",LEN(L324&amp;M324&amp;N324&amp;O324),0)+IF('Basisgegevens+Uitleg'!$C$7="Ja",LEN(Q324&amp;R324&amp;S324&amp;T324),0)+IF('Basisgegevens+Uitleg'!$C$8="Ja",LEN(V324&amp;W324&amp;X324&amp;Y324),0)+IF('Basisgegevens+Uitleg'!$C$9="Ja",LEN(AA324&amp;AB324&amp;AC324&amp;AD324),0)&lt;(4+IF('Basisgegevens+Uitleg'!$C$6="Ja",4,0)+IF('Basisgegevens+Uitleg'!$C$7="Ja",4,0)+IF('Basisgegevens+Uitleg'!$C$8="Ja",4,0)+IF('Basisgegevens+Uitleg'!$C$9="Ja",4,0)),C324,"Niet")&amp;(G324&amp;H324&amp;I324&amp;J324&amp;IF('Basisgegevens+Uitleg'!$C$6="Ja",L324&amp;M324&amp;N324&amp;O324,"")&amp;IF('Basisgegevens+Uitleg'!$C$7="Ja",Q324&amp;R324&amp;S324&amp;T324,"")&amp;IF('Basisgegevens+Uitleg'!$C$8="Ja",V324&amp;W324&amp;X324&amp;Y324,"")&amp;IF('Basisgegevens+Uitleg'!$C$9="Ja",AA324&amp;AB324&amp;AC324&amp;AD324,"")),1))=TRUE,"","M ")&amp;IF(ISERROR(SEARCH("A",IF(IF('Basisgegevens+Uitleg'!$C$5="Ja",LEN(G324&amp;H324&amp;I324&amp;J324),0)+IF('Basisgegevens+Uitleg'!$C$6="Ja",LEN(L324&amp;M324&amp;N324&amp;O324),0)+IF('Basisgegevens+Uitleg'!$C$7="Ja",LEN(Q324&amp;R324&amp;S324&amp;T324),0)+IF('Basisgegevens+Uitleg'!$C$8="Ja",LEN(V324&amp;W324&amp;X324&amp;Y324),0)+IF('Basisgegevens+Uitleg'!$C$9="Ja",LEN(AA324&amp;AB324&amp;AC324&amp;AD324),0)&lt;(4+IF('Basisgegevens+Uitleg'!$C$6="Ja",4,0)+IF('Basisgegevens+Uitleg'!$C$7="Ja",4,0)+IF('Basisgegevens+Uitleg'!$C$8="Ja",4,0)+IF('Basisgegevens+Uitleg'!$C$9="Ja",4,0)),C324,"Niet")&amp;(G324&amp;H324&amp;I324&amp;J324&amp;IF('Basisgegevens+Uitleg'!$C$6="Ja",L324&amp;M324&amp;N324&amp;O324,"")&amp;IF('Basisgegevens+Uitleg'!$C$7="Ja",Q324&amp;R324&amp;S324&amp;T324,"")&amp;IF('Basisgegevens+Uitleg'!$C$8="Ja",V324&amp;W324&amp;X324&amp;Y324,"")&amp;IF('Basisgegevens+Uitleg'!$C$9="Ja",AA324&amp;AB324&amp;AC324&amp;AD324,"")),1))=TRUE,"","A")))</f>
        <v>--</v>
      </c>
      <c r="E324" s="110" t="str">
        <f t="shared" si="14"/>
        <v>--</v>
      </c>
      <c r="F324" s="138" t="str">
        <f>IF(ROW(E324)-5&lt;='Basisgegevens+Uitleg'!$C$2,F323+1,"--")</f>
        <v>--</v>
      </c>
      <c r="G324" s="86"/>
      <c r="H324" s="82"/>
      <c r="I324" s="82"/>
      <c r="J324" s="87"/>
      <c r="K324" s="9"/>
      <c r="L324" s="86"/>
      <c r="M324" s="82"/>
      <c r="N324" s="82"/>
      <c r="O324" s="87"/>
      <c r="P324" s="9"/>
      <c r="Q324" s="86"/>
      <c r="R324" s="82"/>
      <c r="S324" s="82"/>
      <c r="T324" s="87"/>
      <c r="U324" s="9"/>
      <c r="V324" s="86"/>
      <c r="W324" s="82"/>
      <c r="X324" s="82"/>
      <c r="Y324" s="87"/>
      <c r="Z324" s="9"/>
      <c r="AA324" s="86"/>
      <c r="AB324" s="82"/>
      <c r="AC324" s="82"/>
      <c r="AD324" s="87"/>
      <c r="AE324" s="9"/>
      <c r="AF324" s="108"/>
      <c r="AG324" s="18" t="str">
        <f>IF(ISERROR(VLOOKUP($F324,'Speciale dagen&amp;Activiteiten'!$A$3:$A$100,1,FALSE))=TRUE,"",VLOOKUP($F324,'Speciale dagen&amp;Activiteiten'!$A$3:$B$100,2,FALSE))</f>
        <v/>
      </c>
      <c r="AH324" s="14" t="str">
        <f>IF(ISERROR(VLOOKUP(CONCATENATE(DAY($F324),"-",MONTH($F324)),Verjaardagen!$C$2:$C$101,1,FALSE))=TRUE,"",VLOOKUP(CONCATENATE(DAY($F324),"-",MONTH($F324)),Verjaardagen!$C$2:$E$101,3,FALSE))</f>
        <v/>
      </c>
      <c r="AI324" s="15" t="str">
        <f>IF(ISERROR(VLOOKUP(F324,'School(vakanties)&amp;Activiteiten'!A$4:A$102,1,FALSE)=TRUE),IF(ISERROR(VLOOKUP(F324,'School(vakanties)&amp;Activiteiten'!B$4:B$102,1,FALSE)=TRUE),IF(AJ324&gt;0,AI323,""),VLOOKUP(F324,'School(vakanties)&amp;Activiteiten'!B$4:C$102,2,FALSE)),VLOOKUP(F324,'School(vakanties)&amp;Activiteiten'!A$4:C$102,3,FALSE))</f>
        <v/>
      </c>
      <c r="AJ324" s="16">
        <f>IF(ISERROR(VLOOKUP(F324,'School(vakanties)&amp;Activiteiten'!A$4:A$102,1,FALSE)=TRUE),IF(AND(AJ323&gt;0,AJ323&lt;999),AJ323-1,0),VLOOKUP(F324,'School(vakanties)&amp;Activiteiten'!A$4:D$102,4,FALSE))</f>
        <v>0</v>
      </c>
    </row>
    <row r="325" spans="1:36" x14ac:dyDescent="0.25">
      <c r="A325" s="180" t="str">
        <f t="shared" si="12"/>
        <v>--</v>
      </c>
      <c r="B325" s="110" t="str">
        <f t="shared" si="13"/>
        <v>--</v>
      </c>
      <c r="C325" s="179" t="str">
        <f>IF(F325="--","--",IF(ISEVEN(B325)=TRUE,SUBSTITUTE(LEFT(VLOOKUP(E325,'Basisgegevens+Uitleg'!$B$19:$D$25,3,),1),0,"--"),SUBSTITUTE(LEFT(VLOOKUP(E325,'Basisgegevens+Uitleg'!$B$19:$C$25,2,),1),0,"--")))</f>
        <v>--</v>
      </c>
      <c r="D325" s="179" t="str">
        <f>IF(F325="--","--",TRIM(IF(ISERROR(SEARCH("V",IF(IF('Basisgegevens+Uitleg'!$C$5="Ja",LEN(G325&amp;H325&amp;I325&amp;J325),0)+IF('Basisgegevens+Uitleg'!$C$6="Ja",LEN(L325&amp;M325&amp;N325&amp;O325),0)+IF('Basisgegevens+Uitleg'!$C$7="Ja",LEN(Q325&amp;R325&amp;S325&amp;T325),0)+IF('Basisgegevens+Uitleg'!$C$8="Ja",LEN(V325&amp;W325&amp;X325&amp;Y325),0)+IF('Basisgegevens+Uitleg'!$C$9="Ja",LEN(AA325&amp;AB325&amp;AC325&amp;AD325),0)&lt;(4+IF('Basisgegevens+Uitleg'!$C$6="Ja",4,0)+IF('Basisgegevens+Uitleg'!$C$7="Ja",4,0)+IF('Basisgegevens+Uitleg'!$C$8="Ja",4,0)+IF('Basisgegevens+Uitleg'!$C$9="Ja",4,0)),C325,"Niet")&amp;(G325&amp;H325&amp;I325&amp;J325&amp;IF('Basisgegevens+Uitleg'!$C$6="Ja",L325&amp;M325&amp;N325&amp;O325,"")&amp;IF('Basisgegevens+Uitleg'!$C$7="Ja",Q325&amp;R325&amp;S325&amp;T325,"")&amp;IF('Basisgegevens+Uitleg'!$C$8="Ja",V325&amp;W325&amp;X325&amp;Y325,"")&amp;IF('Basisgegevens+Uitleg'!$C$9="Ja",AA325&amp;AB325&amp;AC325&amp;AD325,"")),1))=TRUE,"","V ")&amp;IF(ISERROR(SEARCH("M",IF(IF('Basisgegevens+Uitleg'!$C$5="Ja",LEN(G325&amp;H325&amp;I325&amp;J325),0)+IF('Basisgegevens+Uitleg'!$C$6="Ja",LEN(L325&amp;M325&amp;N325&amp;O325),0)+IF('Basisgegevens+Uitleg'!$C$7="Ja",LEN(Q325&amp;R325&amp;S325&amp;T325),0)+IF('Basisgegevens+Uitleg'!$C$8="Ja",LEN(V325&amp;W325&amp;X325&amp;Y325),0)+IF('Basisgegevens+Uitleg'!$C$9="Ja",LEN(AA325&amp;AB325&amp;AC325&amp;AD325),0)&lt;(4+IF('Basisgegevens+Uitleg'!$C$6="Ja",4,0)+IF('Basisgegevens+Uitleg'!$C$7="Ja",4,0)+IF('Basisgegevens+Uitleg'!$C$8="Ja",4,0)+IF('Basisgegevens+Uitleg'!$C$9="Ja",4,0)),C325,"Niet")&amp;(G325&amp;H325&amp;I325&amp;J325&amp;IF('Basisgegevens+Uitleg'!$C$6="Ja",L325&amp;M325&amp;N325&amp;O325,"")&amp;IF('Basisgegevens+Uitleg'!$C$7="Ja",Q325&amp;R325&amp;S325&amp;T325,"")&amp;IF('Basisgegevens+Uitleg'!$C$8="Ja",V325&amp;W325&amp;X325&amp;Y325,"")&amp;IF('Basisgegevens+Uitleg'!$C$9="Ja",AA325&amp;AB325&amp;AC325&amp;AD325,"")),1))=TRUE,"","M ")&amp;IF(ISERROR(SEARCH("A",IF(IF('Basisgegevens+Uitleg'!$C$5="Ja",LEN(G325&amp;H325&amp;I325&amp;J325),0)+IF('Basisgegevens+Uitleg'!$C$6="Ja",LEN(L325&amp;M325&amp;N325&amp;O325),0)+IF('Basisgegevens+Uitleg'!$C$7="Ja",LEN(Q325&amp;R325&amp;S325&amp;T325),0)+IF('Basisgegevens+Uitleg'!$C$8="Ja",LEN(V325&amp;W325&amp;X325&amp;Y325),0)+IF('Basisgegevens+Uitleg'!$C$9="Ja",LEN(AA325&amp;AB325&amp;AC325&amp;AD325),0)&lt;(4+IF('Basisgegevens+Uitleg'!$C$6="Ja",4,0)+IF('Basisgegevens+Uitleg'!$C$7="Ja",4,0)+IF('Basisgegevens+Uitleg'!$C$8="Ja",4,0)+IF('Basisgegevens+Uitleg'!$C$9="Ja",4,0)),C325,"Niet")&amp;(G325&amp;H325&amp;I325&amp;J325&amp;IF('Basisgegevens+Uitleg'!$C$6="Ja",L325&amp;M325&amp;N325&amp;O325,"")&amp;IF('Basisgegevens+Uitleg'!$C$7="Ja",Q325&amp;R325&amp;S325&amp;T325,"")&amp;IF('Basisgegevens+Uitleg'!$C$8="Ja",V325&amp;W325&amp;X325&amp;Y325,"")&amp;IF('Basisgegevens+Uitleg'!$C$9="Ja",AA325&amp;AB325&amp;AC325&amp;AD325,"")),1))=TRUE,"","A")))</f>
        <v>--</v>
      </c>
      <c r="E325" s="110" t="str">
        <f t="shared" si="14"/>
        <v>--</v>
      </c>
      <c r="F325" s="138" t="str">
        <f>IF(ROW(E325)-5&lt;='Basisgegevens+Uitleg'!$C$2,F324+1,"--")</f>
        <v>--</v>
      </c>
      <c r="G325" s="86"/>
      <c r="H325" s="82"/>
      <c r="I325" s="82"/>
      <c r="J325" s="87"/>
      <c r="K325" s="9"/>
      <c r="L325" s="86"/>
      <c r="M325" s="82"/>
      <c r="N325" s="82"/>
      <c r="O325" s="87"/>
      <c r="P325" s="9"/>
      <c r="Q325" s="86"/>
      <c r="R325" s="82"/>
      <c r="S325" s="82"/>
      <c r="T325" s="87"/>
      <c r="U325" s="9"/>
      <c r="V325" s="86"/>
      <c r="W325" s="82"/>
      <c r="X325" s="82"/>
      <c r="Y325" s="87"/>
      <c r="Z325" s="9"/>
      <c r="AA325" s="86"/>
      <c r="AB325" s="82"/>
      <c r="AC325" s="82"/>
      <c r="AD325" s="87"/>
      <c r="AE325" s="9"/>
      <c r="AF325" s="108"/>
      <c r="AG325" s="18" t="str">
        <f>IF(ISERROR(VLOOKUP($F325,'Speciale dagen&amp;Activiteiten'!$A$3:$A$100,1,FALSE))=TRUE,"",VLOOKUP($F325,'Speciale dagen&amp;Activiteiten'!$A$3:$B$100,2,FALSE))</f>
        <v/>
      </c>
      <c r="AH325" s="14" t="str">
        <f>IF(ISERROR(VLOOKUP(CONCATENATE(DAY($F325),"-",MONTH($F325)),Verjaardagen!$C$2:$C$101,1,FALSE))=TRUE,"",VLOOKUP(CONCATENATE(DAY($F325),"-",MONTH($F325)),Verjaardagen!$C$2:$E$101,3,FALSE))</f>
        <v/>
      </c>
      <c r="AI325" s="15" t="str">
        <f>IF(ISERROR(VLOOKUP(F325,'School(vakanties)&amp;Activiteiten'!A$4:A$102,1,FALSE)=TRUE),IF(ISERROR(VLOOKUP(F325,'School(vakanties)&amp;Activiteiten'!B$4:B$102,1,FALSE)=TRUE),IF(AJ325&gt;0,AI324,""),VLOOKUP(F325,'School(vakanties)&amp;Activiteiten'!B$4:C$102,2,FALSE)),VLOOKUP(F325,'School(vakanties)&amp;Activiteiten'!A$4:C$102,3,FALSE))</f>
        <v/>
      </c>
      <c r="AJ325" s="16">
        <f>IF(ISERROR(VLOOKUP(F325,'School(vakanties)&amp;Activiteiten'!A$4:A$102,1,FALSE)=TRUE),IF(AND(AJ324&gt;0,AJ324&lt;999),AJ324-1,0),VLOOKUP(F325,'School(vakanties)&amp;Activiteiten'!A$4:D$102,4,FALSE))</f>
        <v>0</v>
      </c>
    </row>
    <row r="326" spans="1:36" x14ac:dyDescent="0.25">
      <c r="A326" s="180" t="str">
        <f t="shared" si="12"/>
        <v>--</v>
      </c>
      <c r="B326" s="110" t="str">
        <f t="shared" si="13"/>
        <v>--</v>
      </c>
      <c r="C326" s="179" t="str">
        <f>IF(F326="--","--",IF(ISEVEN(B326)=TRUE,SUBSTITUTE(LEFT(VLOOKUP(E326,'Basisgegevens+Uitleg'!$B$19:$D$25,3,),1),0,"--"),SUBSTITUTE(LEFT(VLOOKUP(E326,'Basisgegevens+Uitleg'!$B$19:$C$25,2,),1),0,"--")))</f>
        <v>--</v>
      </c>
      <c r="D326" s="179" t="str">
        <f>IF(F326="--","--",TRIM(IF(ISERROR(SEARCH("V",IF(IF('Basisgegevens+Uitleg'!$C$5="Ja",LEN(G326&amp;H326&amp;I326&amp;J326),0)+IF('Basisgegevens+Uitleg'!$C$6="Ja",LEN(L326&amp;M326&amp;N326&amp;O326),0)+IF('Basisgegevens+Uitleg'!$C$7="Ja",LEN(Q326&amp;R326&amp;S326&amp;T326),0)+IF('Basisgegevens+Uitleg'!$C$8="Ja",LEN(V326&amp;W326&amp;X326&amp;Y326),0)+IF('Basisgegevens+Uitleg'!$C$9="Ja",LEN(AA326&amp;AB326&amp;AC326&amp;AD326),0)&lt;(4+IF('Basisgegevens+Uitleg'!$C$6="Ja",4,0)+IF('Basisgegevens+Uitleg'!$C$7="Ja",4,0)+IF('Basisgegevens+Uitleg'!$C$8="Ja",4,0)+IF('Basisgegevens+Uitleg'!$C$9="Ja",4,0)),C326,"Niet")&amp;(G326&amp;H326&amp;I326&amp;J326&amp;IF('Basisgegevens+Uitleg'!$C$6="Ja",L326&amp;M326&amp;N326&amp;O326,"")&amp;IF('Basisgegevens+Uitleg'!$C$7="Ja",Q326&amp;R326&amp;S326&amp;T326,"")&amp;IF('Basisgegevens+Uitleg'!$C$8="Ja",V326&amp;W326&amp;X326&amp;Y326,"")&amp;IF('Basisgegevens+Uitleg'!$C$9="Ja",AA326&amp;AB326&amp;AC326&amp;AD326,"")),1))=TRUE,"","V ")&amp;IF(ISERROR(SEARCH("M",IF(IF('Basisgegevens+Uitleg'!$C$5="Ja",LEN(G326&amp;H326&amp;I326&amp;J326),0)+IF('Basisgegevens+Uitleg'!$C$6="Ja",LEN(L326&amp;M326&amp;N326&amp;O326),0)+IF('Basisgegevens+Uitleg'!$C$7="Ja",LEN(Q326&amp;R326&amp;S326&amp;T326),0)+IF('Basisgegevens+Uitleg'!$C$8="Ja",LEN(V326&amp;W326&amp;X326&amp;Y326),0)+IF('Basisgegevens+Uitleg'!$C$9="Ja",LEN(AA326&amp;AB326&amp;AC326&amp;AD326),0)&lt;(4+IF('Basisgegevens+Uitleg'!$C$6="Ja",4,0)+IF('Basisgegevens+Uitleg'!$C$7="Ja",4,0)+IF('Basisgegevens+Uitleg'!$C$8="Ja",4,0)+IF('Basisgegevens+Uitleg'!$C$9="Ja",4,0)),C326,"Niet")&amp;(G326&amp;H326&amp;I326&amp;J326&amp;IF('Basisgegevens+Uitleg'!$C$6="Ja",L326&amp;M326&amp;N326&amp;O326,"")&amp;IF('Basisgegevens+Uitleg'!$C$7="Ja",Q326&amp;R326&amp;S326&amp;T326,"")&amp;IF('Basisgegevens+Uitleg'!$C$8="Ja",V326&amp;W326&amp;X326&amp;Y326,"")&amp;IF('Basisgegevens+Uitleg'!$C$9="Ja",AA326&amp;AB326&amp;AC326&amp;AD326,"")),1))=TRUE,"","M ")&amp;IF(ISERROR(SEARCH("A",IF(IF('Basisgegevens+Uitleg'!$C$5="Ja",LEN(G326&amp;H326&amp;I326&amp;J326),0)+IF('Basisgegevens+Uitleg'!$C$6="Ja",LEN(L326&amp;M326&amp;N326&amp;O326),0)+IF('Basisgegevens+Uitleg'!$C$7="Ja",LEN(Q326&amp;R326&amp;S326&amp;T326),0)+IF('Basisgegevens+Uitleg'!$C$8="Ja",LEN(V326&amp;W326&amp;X326&amp;Y326),0)+IF('Basisgegevens+Uitleg'!$C$9="Ja",LEN(AA326&amp;AB326&amp;AC326&amp;AD326),0)&lt;(4+IF('Basisgegevens+Uitleg'!$C$6="Ja",4,0)+IF('Basisgegevens+Uitleg'!$C$7="Ja",4,0)+IF('Basisgegevens+Uitleg'!$C$8="Ja",4,0)+IF('Basisgegevens+Uitleg'!$C$9="Ja",4,0)),C326,"Niet")&amp;(G326&amp;H326&amp;I326&amp;J326&amp;IF('Basisgegevens+Uitleg'!$C$6="Ja",L326&amp;M326&amp;N326&amp;O326,"")&amp;IF('Basisgegevens+Uitleg'!$C$7="Ja",Q326&amp;R326&amp;S326&amp;T326,"")&amp;IF('Basisgegevens+Uitleg'!$C$8="Ja",V326&amp;W326&amp;X326&amp;Y326,"")&amp;IF('Basisgegevens+Uitleg'!$C$9="Ja",AA326&amp;AB326&amp;AC326&amp;AD326,"")),1))=TRUE,"","A")))</f>
        <v>--</v>
      </c>
      <c r="E326" s="110" t="str">
        <f t="shared" si="14"/>
        <v>--</v>
      </c>
      <c r="F326" s="138" t="str">
        <f>IF(ROW(E326)-5&lt;='Basisgegevens+Uitleg'!$C$2,F325+1,"--")</f>
        <v>--</v>
      </c>
      <c r="G326" s="86"/>
      <c r="H326" s="82"/>
      <c r="I326" s="82"/>
      <c r="J326" s="87"/>
      <c r="K326" s="9"/>
      <c r="L326" s="86"/>
      <c r="M326" s="82"/>
      <c r="N326" s="82"/>
      <c r="O326" s="87"/>
      <c r="P326" s="9"/>
      <c r="Q326" s="86"/>
      <c r="R326" s="82"/>
      <c r="S326" s="82"/>
      <c r="T326" s="87"/>
      <c r="U326" s="9"/>
      <c r="V326" s="86"/>
      <c r="W326" s="82"/>
      <c r="X326" s="82"/>
      <c r="Y326" s="87"/>
      <c r="Z326" s="9"/>
      <c r="AA326" s="86"/>
      <c r="AB326" s="82"/>
      <c r="AC326" s="82"/>
      <c r="AD326" s="87"/>
      <c r="AE326" s="9"/>
      <c r="AF326" s="108"/>
      <c r="AG326" s="18" t="str">
        <f>IF(ISERROR(VLOOKUP($F326,'Speciale dagen&amp;Activiteiten'!$A$3:$A$100,1,FALSE))=TRUE,"",VLOOKUP($F326,'Speciale dagen&amp;Activiteiten'!$A$3:$B$100,2,FALSE))</f>
        <v/>
      </c>
      <c r="AH326" s="14" t="str">
        <f>IF(ISERROR(VLOOKUP(CONCATENATE(DAY($F326),"-",MONTH($F326)),Verjaardagen!$C$2:$C$101,1,FALSE))=TRUE,"",VLOOKUP(CONCATENATE(DAY($F326),"-",MONTH($F326)),Verjaardagen!$C$2:$E$101,3,FALSE))</f>
        <v/>
      </c>
      <c r="AI326" s="15" t="str">
        <f>IF(ISERROR(VLOOKUP(F326,'School(vakanties)&amp;Activiteiten'!A$4:A$102,1,FALSE)=TRUE),IF(ISERROR(VLOOKUP(F326,'School(vakanties)&amp;Activiteiten'!B$4:B$102,1,FALSE)=TRUE),IF(AJ326&gt;0,AI325,""),VLOOKUP(F326,'School(vakanties)&amp;Activiteiten'!B$4:C$102,2,FALSE)),VLOOKUP(F326,'School(vakanties)&amp;Activiteiten'!A$4:C$102,3,FALSE))</f>
        <v/>
      </c>
      <c r="AJ326" s="16">
        <f>IF(ISERROR(VLOOKUP(F326,'School(vakanties)&amp;Activiteiten'!A$4:A$102,1,FALSE)=TRUE),IF(AND(AJ325&gt;0,AJ325&lt;999),AJ325-1,0),VLOOKUP(F326,'School(vakanties)&amp;Activiteiten'!A$4:D$102,4,FALSE))</f>
        <v>0</v>
      </c>
    </row>
    <row r="327" spans="1:36" x14ac:dyDescent="0.25">
      <c r="A327" s="180" t="str">
        <f t="shared" ref="A327:A372" si="15">IF(AG327&amp;AH327&amp;AI327="","--",SUBSTITUTE(SUBSTITUTE(SUBSTITUTE(IF(AG327="","--",AG327)&amp;"/"&amp;IF(AH327="","--",AH327)&amp;"/"&amp;IF(AI327="","--",AI327),"--/",""),"//--",""),"/--",""))</f>
        <v>--</v>
      </c>
      <c r="B327" s="110" t="str">
        <f t="shared" ref="B327:B372" si="16">IF(F327="--","--",IF(E327="Zondag",WEEKNUM(F327,1)-1,WEEKNUM(F327,1)))</f>
        <v>--</v>
      </c>
      <c r="C327" s="179" t="str">
        <f>IF(F327="--","--",IF(ISEVEN(B327)=TRUE,SUBSTITUTE(LEFT(VLOOKUP(E327,'Basisgegevens+Uitleg'!$B$19:$D$25,3,),1),0,"--"),SUBSTITUTE(LEFT(VLOOKUP(E327,'Basisgegevens+Uitleg'!$B$19:$C$25,2,),1),0,"--")))</f>
        <v>--</v>
      </c>
      <c r="D327" s="179" t="str">
        <f>IF(F327="--","--",TRIM(IF(ISERROR(SEARCH("V",IF(IF('Basisgegevens+Uitleg'!$C$5="Ja",LEN(G327&amp;H327&amp;I327&amp;J327),0)+IF('Basisgegevens+Uitleg'!$C$6="Ja",LEN(L327&amp;M327&amp;N327&amp;O327),0)+IF('Basisgegevens+Uitleg'!$C$7="Ja",LEN(Q327&amp;R327&amp;S327&amp;T327),0)+IF('Basisgegevens+Uitleg'!$C$8="Ja",LEN(V327&amp;W327&amp;X327&amp;Y327),0)+IF('Basisgegevens+Uitleg'!$C$9="Ja",LEN(AA327&amp;AB327&amp;AC327&amp;AD327),0)&lt;(4+IF('Basisgegevens+Uitleg'!$C$6="Ja",4,0)+IF('Basisgegevens+Uitleg'!$C$7="Ja",4,0)+IF('Basisgegevens+Uitleg'!$C$8="Ja",4,0)+IF('Basisgegevens+Uitleg'!$C$9="Ja",4,0)),C327,"Niet")&amp;(G327&amp;H327&amp;I327&amp;J327&amp;IF('Basisgegevens+Uitleg'!$C$6="Ja",L327&amp;M327&amp;N327&amp;O327,"")&amp;IF('Basisgegevens+Uitleg'!$C$7="Ja",Q327&amp;R327&amp;S327&amp;T327,"")&amp;IF('Basisgegevens+Uitleg'!$C$8="Ja",V327&amp;W327&amp;X327&amp;Y327,"")&amp;IF('Basisgegevens+Uitleg'!$C$9="Ja",AA327&amp;AB327&amp;AC327&amp;AD327,"")),1))=TRUE,"","V ")&amp;IF(ISERROR(SEARCH("M",IF(IF('Basisgegevens+Uitleg'!$C$5="Ja",LEN(G327&amp;H327&amp;I327&amp;J327),0)+IF('Basisgegevens+Uitleg'!$C$6="Ja",LEN(L327&amp;M327&amp;N327&amp;O327),0)+IF('Basisgegevens+Uitleg'!$C$7="Ja",LEN(Q327&amp;R327&amp;S327&amp;T327),0)+IF('Basisgegevens+Uitleg'!$C$8="Ja",LEN(V327&amp;W327&amp;X327&amp;Y327),0)+IF('Basisgegevens+Uitleg'!$C$9="Ja",LEN(AA327&amp;AB327&amp;AC327&amp;AD327),0)&lt;(4+IF('Basisgegevens+Uitleg'!$C$6="Ja",4,0)+IF('Basisgegevens+Uitleg'!$C$7="Ja",4,0)+IF('Basisgegevens+Uitleg'!$C$8="Ja",4,0)+IF('Basisgegevens+Uitleg'!$C$9="Ja",4,0)),C327,"Niet")&amp;(G327&amp;H327&amp;I327&amp;J327&amp;IF('Basisgegevens+Uitleg'!$C$6="Ja",L327&amp;M327&amp;N327&amp;O327,"")&amp;IF('Basisgegevens+Uitleg'!$C$7="Ja",Q327&amp;R327&amp;S327&amp;T327,"")&amp;IF('Basisgegevens+Uitleg'!$C$8="Ja",V327&amp;W327&amp;X327&amp;Y327,"")&amp;IF('Basisgegevens+Uitleg'!$C$9="Ja",AA327&amp;AB327&amp;AC327&amp;AD327,"")),1))=TRUE,"","M ")&amp;IF(ISERROR(SEARCH("A",IF(IF('Basisgegevens+Uitleg'!$C$5="Ja",LEN(G327&amp;H327&amp;I327&amp;J327),0)+IF('Basisgegevens+Uitleg'!$C$6="Ja",LEN(L327&amp;M327&amp;N327&amp;O327),0)+IF('Basisgegevens+Uitleg'!$C$7="Ja",LEN(Q327&amp;R327&amp;S327&amp;T327),0)+IF('Basisgegevens+Uitleg'!$C$8="Ja",LEN(V327&amp;W327&amp;X327&amp;Y327),0)+IF('Basisgegevens+Uitleg'!$C$9="Ja",LEN(AA327&amp;AB327&amp;AC327&amp;AD327),0)&lt;(4+IF('Basisgegevens+Uitleg'!$C$6="Ja",4,0)+IF('Basisgegevens+Uitleg'!$C$7="Ja",4,0)+IF('Basisgegevens+Uitleg'!$C$8="Ja",4,0)+IF('Basisgegevens+Uitleg'!$C$9="Ja",4,0)),C327,"Niet")&amp;(G327&amp;H327&amp;I327&amp;J327&amp;IF('Basisgegevens+Uitleg'!$C$6="Ja",L327&amp;M327&amp;N327&amp;O327,"")&amp;IF('Basisgegevens+Uitleg'!$C$7="Ja",Q327&amp;R327&amp;S327&amp;T327,"")&amp;IF('Basisgegevens+Uitleg'!$C$8="Ja",V327&amp;W327&amp;X327&amp;Y327,"")&amp;IF('Basisgegevens+Uitleg'!$C$9="Ja",AA327&amp;AB327&amp;AC327&amp;AD327,"")),1))=TRUE,"","A")))</f>
        <v>--</v>
      </c>
      <c r="E327" s="110" t="str">
        <f t="shared" ref="E327:E372" si="17">IF(F327="--","--",IF(WEEKDAY(F327)=1,"Zondag",IF(WEEKDAY(F327)=2,"Maandag",IF(WEEKDAY(F327)=3,"Dinsdag",IF(WEEKDAY(F327)=4,"Woensdag",IF(WEEKDAY(F327)=5,"Donderdag",IF(WEEKDAY(F327)=6,"Vrijdag",IF(WEEKDAY(F327)=7,"Zaterdag","--"))))))))</f>
        <v>--</v>
      </c>
      <c r="F327" s="138" t="str">
        <f>IF(ROW(E327)-5&lt;='Basisgegevens+Uitleg'!$C$2,F326+1,"--")</f>
        <v>--</v>
      </c>
      <c r="G327" s="86"/>
      <c r="H327" s="82"/>
      <c r="I327" s="82"/>
      <c r="J327" s="87"/>
      <c r="K327" s="9"/>
      <c r="L327" s="86"/>
      <c r="M327" s="82"/>
      <c r="N327" s="82"/>
      <c r="O327" s="87"/>
      <c r="P327" s="9"/>
      <c r="Q327" s="86"/>
      <c r="R327" s="82"/>
      <c r="S327" s="82"/>
      <c r="T327" s="87"/>
      <c r="U327" s="9"/>
      <c r="V327" s="86"/>
      <c r="W327" s="82"/>
      <c r="X327" s="82"/>
      <c r="Y327" s="87"/>
      <c r="Z327" s="9"/>
      <c r="AA327" s="86"/>
      <c r="AB327" s="82"/>
      <c r="AC327" s="82"/>
      <c r="AD327" s="87"/>
      <c r="AE327" s="9"/>
      <c r="AF327" s="108"/>
      <c r="AG327" s="18" t="str">
        <f>IF(ISERROR(VLOOKUP($F327,'Speciale dagen&amp;Activiteiten'!$A$3:$A$100,1,FALSE))=TRUE,"",VLOOKUP($F327,'Speciale dagen&amp;Activiteiten'!$A$3:$B$100,2,FALSE))</f>
        <v/>
      </c>
      <c r="AH327" s="14" t="str">
        <f>IF(ISERROR(VLOOKUP(CONCATENATE(DAY($F327),"-",MONTH($F327)),Verjaardagen!$C$2:$C$101,1,FALSE))=TRUE,"",VLOOKUP(CONCATENATE(DAY($F327),"-",MONTH($F327)),Verjaardagen!$C$2:$E$101,3,FALSE))</f>
        <v/>
      </c>
      <c r="AI327" s="15" t="str">
        <f>IF(ISERROR(VLOOKUP(F327,'School(vakanties)&amp;Activiteiten'!A$4:A$102,1,FALSE)=TRUE),IF(ISERROR(VLOOKUP(F327,'School(vakanties)&amp;Activiteiten'!B$4:B$102,1,FALSE)=TRUE),IF(AJ327&gt;0,AI326,""),VLOOKUP(F327,'School(vakanties)&amp;Activiteiten'!B$4:C$102,2,FALSE)),VLOOKUP(F327,'School(vakanties)&amp;Activiteiten'!A$4:C$102,3,FALSE))</f>
        <v/>
      </c>
      <c r="AJ327" s="16">
        <f>IF(ISERROR(VLOOKUP(F327,'School(vakanties)&amp;Activiteiten'!A$4:A$102,1,FALSE)=TRUE),IF(AND(AJ326&gt;0,AJ326&lt;999),AJ326-1,0),VLOOKUP(F327,'School(vakanties)&amp;Activiteiten'!A$4:D$102,4,FALSE))</f>
        <v>0</v>
      </c>
    </row>
    <row r="328" spans="1:36" x14ac:dyDescent="0.25">
      <c r="A328" s="180" t="str">
        <f t="shared" si="15"/>
        <v>--</v>
      </c>
      <c r="B328" s="110" t="str">
        <f t="shared" si="16"/>
        <v>--</v>
      </c>
      <c r="C328" s="179" t="str">
        <f>IF(F328="--","--",IF(ISEVEN(B328)=TRUE,SUBSTITUTE(LEFT(VLOOKUP(E328,'Basisgegevens+Uitleg'!$B$19:$D$25,3,),1),0,"--"),SUBSTITUTE(LEFT(VLOOKUP(E328,'Basisgegevens+Uitleg'!$B$19:$C$25,2,),1),0,"--")))</f>
        <v>--</v>
      </c>
      <c r="D328" s="179" t="str">
        <f>IF(F328="--","--",TRIM(IF(ISERROR(SEARCH("V",IF(IF('Basisgegevens+Uitleg'!$C$5="Ja",LEN(G328&amp;H328&amp;I328&amp;J328),0)+IF('Basisgegevens+Uitleg'!$C$6="Ja",LEN(L328&amp;M328&amp;N328&amp;O328),0)+IF('Basisgegevens+Uitleg'!$C$7="Ja",LEN(Q328&amp;R328&amp;S328&amp;T328),0)+IF('Basisgegevens+Uitleg'!$C$8="Ja",LEN(V328&amp;W328&amp;X328&amp;Y328),0)+IF('Basisgegevens+Uitleg'!$C$9="Ja",LEN(AA328&amp;AB328&amp;AC328&amp;AD328),0)&lt;(4+IF('Basisgegevens+Uitleg'!$C$6="Ja",4,0)+IF('Basisgegevens+Uitleg'!$C$7="Ja",4,0)+IF('Basisgegevens+Uitleg'!$C$8="Ja",4,0)+IF('Basisgegevens+Uitleg'!$C$9="Ja",4,0)),C328,"Niet")&amp;(G328&amp;H328&amp;I328&amp;J328&amp;IF('Basisgegevens+Uitleg'!$C$6="Ja",L328&amp;M328&amp;N328&amp;O328,"")&amp;IF('Basisgegevens+Uitleg'!$C$7="Ja",Q328&amp;R328&amp;S328&amp;T328,"")&amp;IF('Basisgegevens+Uitleg'!$C$8="Ja",V328&amp;W328&amp;X328&amp;Y328,"")&amp;IF('Basisgegevens+Uitleg'!$C$9="Ja",AA328&amp;AB328&amp;AC328&amp;AD328,"")),1))=TRUE,"","V ")&amp;IF(ISERROR(SEARCH("M",IF(IF('Basisgegevens+Uitleg'!$C$5="Ja",LEN(G328&amp;H328&amp;I328&amp;J328),0)+IF('Basisgegevens+Uitleg'!$C$6="Ja",LEN(L328&amp;M328&amp;N328&amp;O328),0)+IF('Basisgegevens+Uitleg'!$C$7="Ja",LEN(Q328&amp;R328&amp;S328&amp;T328),0)+IF('Basisgegevens+Uitleg'!$C$8="Ja",LEN(V328&amp;W328&amp;X328&amp;Y328),0)+IF('Basisgegevens+Uitleg'!$C$9="Ja",LEN(AA328&amp;AB328&amp;AC328&amp;AD328),0)&lt;(4+IF('Basisgegevens+Uitleg'!$C$6="Ja",4,0)+IF('Basisgegevens+Uitleg'!$C$7="Ja",4,0)+IF('Basisgegevens+Uitleg'!$C$8="Ja",4,0)+IF('Basisgegevens+Uitleg'!$C$9="Ja",4,0)),C328,"Niet")&amp;(G328&amp;H328&amp;I328&amp;J328&amp;IF('Basisgegevens+Uitleg'!$C$6="Ja",L328&amp;M328&amp;N328&amp;O328,"")&amp;IF('Basisgegevens+Uitleg'!$C$7="Ja",Q328&amp;R328&amp;S328&amp;T328,"")&amp;IF('Basisgegevens+Uitleg'!$C$8="Ja",V328&amp;W328&amp;X328&amp;Y328,"")&amp;IF('Basisgegevens+Uitleg'!$C$9="Ja",AA328&amp;AB328&amp;AC328&amp;AD328,"")),1))=TRUE,"","M ")&amp;IF(ISERROR(SEARCH("A",IF(IF('Basisgegevens+Uitleg'!$C$5="Ja",LEN(G328&amp;H328&amp;I328&amp;J328),0)+IF('Basisgegevens+Uitleg'!$C$6="Ja",LEN(L328&amp;M328&amp;N328&amp;O328),0)+IF('Basisgegevens+Uitleg'!$C$7="Ja",LEN(Q328&amp;R328&amp;S328&amp;T328),0)+IF('Basisgegevens+Uitleg'!$C$8="Ja",LEN(V328&amp;W328&amp;X328&amp;Y328),0)+IF('Basisgegevens+Uitleg'!$C$9="Ja",LEN(AA328&amp;AB328&amp;AC328&amp;AD328),0)&lt;(4+IF('Basisgegevens+Uitleg'!$C$6="Ja",4,0)+IF('Basisgegevens+Uitleg'!$C$7="Ja",4,0)+IF('Basisgegevens+Uitleg'!$C$8="Ja",4,0)+IF('Basisgegevens+Uitleg'!$C$9="Ja",4,0)),C328,"Niet")&amp;(G328&amp;H328&amp;I328&amp;J328&amp;IF('Basisgegevens+Uitleg'!$C$6="Ja",L328&amp;M328&amp;N328&amp;O328,"")&amp;IF('Basisgegevens+Uitleg'!$C$7="Ja",Q328&amp;R328&amp;S328&amp;T328,"")&amp;IF('Basisgegevens+Uitleg'!$C$8="Ja",V328&amp;W328&amp;X328&amp;Y328,"")&amp;IF('Basisgegevens+Uitleg'!$C$9="Ja",AA328&amp;AB328&amp;AC328&amp;AD328,"")),1))=TRUE,"","A")))</f>
        <v>--</v>
      </c>
      <c r="E328" s="110" t="str">
        <f t="shared" si="17"/>
        <v>--</v>
      </c>
      <c r="F328" s="138" t="str">
        <f>IF(ROW(E328)-5&lt;='Basisgegevens+Uitleg'!$C$2,F327+1,"--")</f>
        <v>--</v>
      </c>
      <c r="G328" s="86"/>
      <c r="H328" s="82"/>
      <c r="I328" s="82"/>
      <c r="J328" s="87"/>
      <c r="K328" s="9"/>
      <c r="L328" s="86"/>
      <c r="M328" s="82"/>
      <c r="N328" s="82"/>
      <c r="O328" s="87"/>
      <c r="P328" s="9"/>
      <c r="Q328" s="86"/>
      <c r="R328" s="82"/>
      <c r="S328" s="82"/>
      <c r="T328" s="87"/>
      <c r="U328" s="9"/>
      <c r="V328" s="86"/>
      <c r="W328" s="82"/>
      <c r="X328" s="82"/>
      <c r="Y328" s="87"/>
      <c r="Z328" s="9"/>
      <c r="AA328" s="86"/>
      <c r="AB328" s="82"/>
      <c r="AC328" s="82"/>
      <c r="AD328" s="87"/>
      <c r="AE328" s="9"/>
      <c r="AF328" s="108"/>
      <c r="AG328" s="18" t="str">
        <f>IF(ISERROR(VLOOKUP($F328,'Speciale dagen&amp;Activiteiten'!$A$3:$A$100,1,FALSE))=TRUE,"",VLOOKUP($F328,'Speciale dagen&amp;Activiteiten'!$A$3:$B$100,2,FALSE))</f>
        <v/>
      </c>
      <c r="AH328" s="14" t="str">
        <f>IF(ISERROR(VLOOKUP(CONCATENATE(DAY($F328),"-",MONTH($F328)),Verjaardagen!$C$2:$C$101,1,FALSE))=TRUE,"",VLOOKUP(CONCATENATE(DAY($F328),"-",MONTH($F328)),Verjaardagen!$C$2:$E$101,3,FALSE))</f>
        <v/>
      </c>
      <c r="AI328" s="15" t="str">
        <f>IF(ISERROR(VLOOKUP(F328,'School(vakanties)&amp;Activiteiten'!A$4:A$102,1,FALSE)=TRUE),IF(ISERROR(VLOOKUP(F328,'School(vakanties)&amp;Activiteiten'!B$4:B$102,1,FALSE)=TRUE),IF(AJ328&gt;0,AI327,""),VLOOKUP(F328,'School(vakanties)&amp;Activiteiten'!B$4:C$102,2,FALSE)),VLOOKUP(F328,'School(vakanties)&amp;Activiteiten'!A$4:C$102,3,FALSE))</f>
        <v/>
      </c>
      <c r="AJ328" s="16">
        <f>IF(ISERROR(VLOOKUP(F328,'School(vakanties)&amp;Activiteiten'!A$4:A$102,1,FALSE)=TRUE),IF(AND(AJ327&gt;0,AJ327&lt;999),AJ327-1,0),VLOOKUP(F328,'School(vakanties)&amp;Activiteiten'!A$4:D$102,4,FALSE))</f>
        <v>0</v>
      </c>
    </row>
    <row r="329" spans="1:36" x14ac:dyDescent="0.25">
      <c r="A329" s="180" t="str">
        <f t="shared" si="15"/>
        <v>--</v>
      </c>
      <c r="B329" s="110" t="str">
        <f t="shared" si="16"/>
        <v>--</v>
      </c>
      <c r="C329" s="179" t="str">
        <f>IF(F329="--","--",IF(ISEVEN(B329)=TRUE,SUBSTITUTE(LEFT(VLOOKUP(E329,'Basisgegevens+Uitleg'!$B$19:$D$25,3,),1),0,"--"),SUBSTITUTE(LEFT(VLOOKUP(E329,'Basisgegevens+Uitleg'!$B$19:$C$25,2,),1),0,"--")))</f>
        <v>--</v>
      </c>
      <c r="D329" s="179" t="str">
        <f>IF(F329="--","--",TRIM(IF(ISERROR(SEARCH("V",IF(IF('Basisgegevens+Uitleg'!$C$5="Ja",LEN(G329&amp;H329&amp;I329&amp;J329),0)+IF('Basisgegevens+Uitleg'!$C$6="Ja",LEN(L329&amp;M329&amp;N329&amp;O329),0)+IF('Basisgegevens+Uitleg'!$C$7="Ja",LEN(Q329&amp;R329&amp;S329&amp;T329),0)+IF('Basisgegevens+Uitleg'!$C$8="Ja",LEN(V329&amp;W329&amp;X329&amp;Y329),0)+IF('Basisgegevens+Uitleg'!$C$9="Ja",LEN(AA329&amp;AB329&amp;AC329&amp;AD329),0)&lt;(4+IF('Basisgegevens+Uitleg'!$C$6="Ja",4,0)+IF('Basisgegevens+Uitleg'!$C$7="Ja",4,0)+IF('Basisgegevens+Uitleg'!$C$8="Ja",4,0)+IF('Basisgegevens+Uitleg'!$C$9="Ja",4,0)),C329,"Niet")&amp;(G329&amp;H329&amp;I329&amp;J329&amp;IF('Basisgegevens+Uitleg'!$C$6="Ja",L329&amp;M329&amp;N329&amp;O329,"")&amp;IF('Basisgegevens+Uitleg'!$C$7="Ja",Q329&amp;R329&amp;S329&amp;T329,"")&amp;IF('Basisgegevens+Uitleg'!$C$8="Ja",V329&amp;W329&amp;X329&amp;Y329,"")&amp;IF('Basisgegevens+Uitleg'!$C$9="Ja",AA329&amp;AB329&amp;AC329&amp;AD329,"")),1))=TRUE,"","V ")&amp;IF(ISERROR(SEARCH("M",IF(IF('Basisgegevens+Uitleg'!$C$5="Ja",LEN(G329&amp;H329&amp;I329&amp;J329),0)+IF('Basisgegevens+Uitleg'!$C$6="Ja",LEN(L329&amp;M329&amp;N329&amp;O329),0)+IF('Basisgegevens+Uitleg'!$C$7="Ja",LEN(Q329&amp;R329&amp;S329&amp;T329),0)+IF('Basisgegevens+Uitleg'!$C$8="Ja",LEN(V329&amp;W329&amp;X329&amp;Y329),0)+IF('Basisgegevens+Uitleg'!$C$9="Ja",LEN(AA329&amp;AB329&amp;AC329&amp;AD329),0)&lt;(4+IF('Basisgegevens+Uitleg'!$C$6="Ja",4,0)+IF('Basisgegevens+Uitleg'!$C$7="Ja",4,0)+IF('Basisgegevens+Uitleg'!$C$8="Ja",4,0)+IF('Basisgegevens+Uitleg'!$C$9="Ja",4,0)),C329,"Niet")&amp;(G329&amp;H329&amp;I329&amp;J329&amp;IF('Basisgegevens+Uitleg'!$C$6="Ja",L329&amp;M329&amp;N329&amp;O329,"")&amp;IF('Basisgegevens+Uitleg'!$C$7="Ja",Q329&amp;R329&amp;S329&amp;T329,"")&amp;IF('Basisgegevens+Uitleg'!$C$8="Ja",V329&amp;W329&amp;X329&amp;Y329,"")&amp;IF('Basisgegevens+Uitleg'!$C$9="Ja",AA329&amp;AB329&amp;AC329&amp;AD329,"")),1))=TRUE,"","M ")&amp;IF(ISERROR(SEARCH("A",IF(IF('Basisgegevens+Uitleg'!$C$5="Ja",LEN(G329&amp;H329&amp;I329&amp;J329),0)+IF('Basisgegevens+Uitleg'!$C$6="Ja",LEN(L329&amp;M329&amp;N329&amp;O329),0)+IF('Basisgegevens+Uitleg'!$C$7="Ja",LEN(Q329&amp;R329&amp;S329&amp;T329),0)+IF('Basisgegevens+Uitleg'!$C$8="Ja",LEN(V329&amp;W329&amp;X329&amp;Y329),0)+IF('Basisgegevens+Uitleg'!$C$9="Ja",LEN(AA329&amp;AB329&amp;AC329&amp;AD329),0)&lt;(4+IF('Basisgegevens+Uitleg'!$C$6="Ja",4,0)+IF('Basisgegevens+Uitleg'!$C$7="Ja",4,0)+IF('Basisgegevens+Uitleg'!$C$8="Ja",4,0)+IF('Basisgegevens+Uitleg'!$C$9="Ja",4,0)),C329,"Niet")&amp;(G329&amp;H329&amp;I329&amp;J329&amp;IF('Basisgegevens+Uitleg'!$C$6="Ja",L329&amp;M329&amp;N329&amp;O329,"")&amp;IF('Basisgegevens+Uitleg'!$C$7="Ja",Q329&amp;R329&amp;S329&amp;T329,"")&amp;IF('Basisgegevens+Uitleg'!$C$8="Ja",V329&amp;W329&amp;X329&amp;Y329,"")&amp;IF('Basisgegevens+Uitleg'!$C$9="Ja",AA329&amp;AB329&amp;AC329&amp;AD329,"")),1))=TRUE,"","A")))</f>
        <v>--</v>
      </c>
      <c r="E329" s="110" t="str">
        <f t="shared" si="17"/>
        <v>--</v>
      </c>
      <c r="F329" s="138" t="str">
        <f>IF(ROW(E329)-5&lt;='Basisgegevens+Uitleg'!$C$2,F328+1,"--")</f>
        <v>--</v>
      </c>
      <c r="G329" s="86"/>
      <c r="H329" s="82"/>
      <c r="I329" s="82"/>
      <c r="J329" s="87"/>
      <c r="K329" s="9"/>
      <c r="L329" s="86"/>
      <c r="M329" s="82"/>
      <c r="N329" s="82"/>
      <c r="O329" s="87"/>
      <c r="P329" s="9"/>
      <c r="Q329" s="86"/>
      <c r="R329" s="82"/>
      <c r="S329" s="82"/>
      <c r="T329" s="87"/>
      <c r="U329" s="9"/>
      <c r="V329" s="86"/>
      <c r="W329" s="82"/>
      <c r="X329" s="82"/>
      <c r="Y329" s="87"/>
      <c r="Z329" s="9"/>
      <c r="AA329" s="86"/>
      <c r="AB329" s="82"/>
      <c r="AC329" s="82"/>
      <c r="AD329" s="87"/>
      <c r="AE329" s="9"/>
      <c r="AF329" s="108"/>
      <c r="AG329" s="18" t="str">
        <f>IF(ISERROR(VLOOKUP($F329,'Speciale dagen&amp;Activiteiten'!$A$3:$A$100,1,FALSE))=TRUE,"",VLOOKUP($F329,'Speciale dagen&amp;Activiteiten'!$A$3:$B$100,2,FALSE))</f>
        <v/>
      </c>
      <c r="AH329" s="14" t="str">
        <f>IF(ISERROR(VLOOKUP(CONCATENATE(DAY($F329),"-",MONTH($F329)),Verjaardagen!$C$2:$C$101,1,FALSE))=TRUE,"",VLOOKUP(CONCATENATE(DAY($F329),"-",MONTH($F329)),Verjaardagen!$C$2:$E$101,3,FALSE))</f>
        <v/>
      </c>
      <c r="AI329" s="15" t="str">
        <f>IF(ISERROR(VLOOKUP(F329,'School(vakanties)&amp;Activiteiten'!A$4:A$102,1,FALSE)=TRUE),IF(ISERROR(VLOOKUP(F329,'School(vakanties)&amp;Activiteiten'!B$4:B$102,1,FALSE)=TRUE),IF(AJ329&gt;0,AI328,""),VLOOKUP(F329,'School(vakanties)&amp;Activiteiten'!B$4:C$102,2,FALSE)),VLOOKUP(F329,'School(vakanties)&amp;Activiteiten'!A$4:C$102,3,FALSE))</f>
        <v/>
      </c>
      <c r="AJ329" s="16">
        <f>IF(ISERROR(VLOOKUP(F329,'School(vakanties)&amp;Activiteiten'!A$4:A$102,1,FALSE)=TRUE),IF(AND(AJ328&gt;0,AJ328&lt;999),AJ328-1,0),VLOOKUP(F329,'School(vakanties)&amp;Activiteiten'!A$4:D$102,4,FALSE))</f>
        <v>0</v>
      </c>
    </row>
    <row r="330" spans="1:36" x14ac:dyDescent="0.25">
      <c r="A330" s="180" t="str">
        <f t="shared" si="15"/>
        <v>--</v>
      </c>
      <c r="B330" s="110" t="str">
        <f t="shared" si="16"/>
        <v>--</v>
      </c>
      <c r="C330" s="179" t="str">
        <f>IF(F330="--","--",IF(ISEVEN(B330)=TRUE,SUBSTITUTE(LEFT(VLOOKUP(E330,'Basisgegevens+Uitleg'!$B$19:$D$25,3,),1),0,"--"),SUBSTITUTE(LEFT(VLOOKUP(E330,'Basisgegevens+Uitleg'!$B$19:$C$25,2,),1),0,"--")))</f>
        <v>--</v>
      </c>
      <c r="D330" s="179" t="str">
        <f>IF(F330="--","--",TRIM(IF(ISERROR(SEARCH("V",IF(IF('Basisgegevens+Uitleg'!$C$5="Ja",LEN(G330&amp;H330&amp;I330&amp;J330),0)+IF('Basisgegevens+Uitleg'!$C$6="Ja",LEN(L330&amp;M330&amp;N330&amp;O330),0)+IF('Basisgegevens+Uitleg'!$C$7="Ja",LEN(Q330&amp;R330&amp;S330&amp;T330),0)+IF('Basisgegevens+Uitleg'!$C$8="Ja",LEN(V330&amp;W330&amp;X330&amp;Y330),0)+IF('Basisgegevens+Uitleg'!$C$9="Ja",LEN(AA330&amp;AB330&amp;AC330&amp;AD330),0)&lt;(4+IF('Basisgegevens+Uitleg'!$C$6="Ja",4,0)+IF('Basisgegevens+Uitleg'!$C$7="Ja",4,0)+IF('Basisgegevens+Uitleg'!$C$8="Ja",4,0)+IF('Basisgegevens+Uitleg'!$C$9="Ja",4,0)),C330,"Niet")&amp;(G330&amp;H330&amp;I330&amp;J330&amp;IF('Basisgegevens+Uitleg'!$C$6="Ja",L330&amp;M330&amp;N330&amp;O330,"")&amp;IF('Basisgegevens+Uitleg'!$C$7="Ja",Q330&amp;R330&amp;S330&amp;T330,"")&amp;IF('Basisgegevens+Uitleg'!$C$8="Ja",V330&amp;W330&amp;X330&amp;Y330,"")&amp;IF('Basisgegevens+Uitleg'!$C$9="Ja",AA330&amp;AB330&amp;AC330&amp;AD330,"")),1))=TRUE,"","V ")&amp;IF(ISERROR(SEARCH("M",IF(IF('Basisgegevens+Uitleg'!$C$5="Ja",LEN(G330&amp;H330&amp;I330&amp;J330),0)+IF('Basisgegevens+Uitleg'!$C$6="Ja",LEN(L330&amp;M330&amp;N330&amp;O330),0)+IF('Basisgegevens+Uitleg'!$C$7="Ja",LEN(Q330&amp;R330&amp;S330&amp;T330),0)+IF('Basisgegevens+Uitleg'!$C$8="Ja",LEN(V330&amp;W330&amp;X330&amp;Y330),0)+IF('Basisgegevens+Uitleg'!$C$9="Ja",LEN(AA330&amp;AB330&amp;AC330&amp;AD330),0)&lt;(4+IF('Basisgegevens+Uitleg'!$C$6="Ja",4,0)+IF('Basisgegevens+Uitleg'!$C$7="Ja",4,0)+IF('Basisgegevens+Uitleg'!$C$8="Ja",4,0)+IF('Basisgegevens+Uitleg'!$C$9="Ja",4,0)),C330,"Niet")&amp;(G330&amp;H330&amp;I330&amp;J330&amp;IF('Basisgegevens+Uitleg'!$C$6="Ja",L330&amp;M330&amp;N330&amp;O330,"")&amp;IF('Basisgegevens+Uitleg'!$C$7="Ja",Q330&amp;R330&amp;S330&amp;T330,"")&amp;IF('Basisgegevens+Uitleg'!$C$8="Ja",V330&amp;W330&amp;X330&amp;Y330,"")&amp;IF('Basisgegevens+Uitleg'!$C$9="Ja",AA330&amp;AB330&amp;AC330&amp;AD330,"")),1))=TRUE,"","M ")&amp;IF(ISERROR(SEARCH("A",IF(IF('Basisgegevens+Uitleg'!$C$5="Ja",LEN(G330&amp;H330&amp;I330&amp;J330),0)+IF('Basisgegevens+Uitleg'!$C$6="Ja",LEN(L330&amp;M330&amp;N330&amp;O330),0)+IF('Basisgegevens+Uitleg'!$C$7="Ja",LEN(Q330&amp;R330&amp;S330&amp;T330),0)+IF('Basisgegevens+Uitleg'!$C$8="Ja",LEN(V330&amp;W330&amp;X330&amp;Y330),0)+IF('Basisgegevens+Uitleg'!$C$9="Ja",LEN(AA330&amp;AB330&amp;AC330&amp;AD330),0)&lt;(4+IF('Basisgegevens+Uitleg'!$C$6="Ja",4,0)+IF('Basisgegevens+Uitleg'!$C$7="Ja",4,0)+IF('Basisgegevens+Uitleg'!$C$8="Ja",4,0)+IF('Basisgegevens+Uitleg'!$C$9="Ja",4,0)),C330,"Niet")&amp;(G330&amp;H330&amp;I330&amp;J330&amp;IF('Basisgegevens+Uitleg'!$C$6="Ja",L330&amp;M330&amp;N330&amp;O330,"")&amp;IF('Basisgegevens+Uitleg'!$C$7="Ja",Q330&amp;R330&amp;S330&amp;T330,"")&amp;IF('Basisgegevens+Uitleg'!$C$8="Ja",V330&amp;W330&amp;X330&amp;Y330,"")&amp;IF('Basisgegevens+Uitleg'!$C$9="Ja",AA330&amp;AB330&amp;AC330&amp;AD330,"")),1))=TRUE,"","A")))</f>
        <v>--</v>
      </c>
      <c r="E330" s="110" t="str">
        <f t="shared" si="17"/>
        <v>--</v>
      </c>
      <c r="F330" s="138" t="str">
        <f>IF(ROW(E330)-5&lt;='Basisgegevens+Uitleg'!$C$2,F329+1,"--")</f>
        <v>--</v>
      </c>
      <c r="G330" s="86"/>
      <c r="H330" s="82"/>
      <c r="I330" s="82"/>
      <c r="J330" s="87"/>
      <c r="K330" s="9"/>
      <c r="L330" s="86"/>
      <c r="M330" s="82"/>
      <c r="N330" s="82"/>
      <c r="O330" s="87"/>
      <c r="P330" s="9"/>
      <c r="Q330" s="86"/>
      <c r="R330" s="82"/>
      <c r="S330" s="82"/>
      <c r="T330" s="87"/>
      <c r="U330" s="9"/>
      <c r="V330" s="86"/>
      <c r="W330" s="82"/>
      <c r="X330" s="82"/>
      <c r="Y330" s="87"/>
      <c r="Z330" s="9"/>
      <c r="AA330" s="86"/>
      <c r="AB330" s="82"/>
      <c r="AC330" s="82"/>
      <c r="AD330" s="87"/>
      <c r="AE330" s="9"/>
      <c r="AF330" s="108"/>
      <c r="AG330" s="18" t="str">
        <f>IF(ISERROR(VLOOKUP($F330,'Speciale dagen&amp;Activiteiten'!$A$3:$A$100,1,FALSE))=TRUE,"",VLOOKUP($F330,'Speciale dagen&amp;Activiteiten'!$A$3:$B$100,2,FALSE))</f>
        <v/>
      </c>
      <c r="AH330" s="14" t="str">
        <f>IF(ISERROR(VLOOKUP(CONCATENATE(DAY($F330),"-",MONTH($F330)),Verjaardagen!$C$2:$C$101,1,FALSE))=TRUE,"",VLOOKUP(CONCATENATE(DAY($F330),"-",MONTH($F330)),Verjaardagen!$C$2:$E$101,3,FALSE))</f>
        <v/>
      </c>
      <c r="AI330" s="15" t="str">
        <f>IF(ISERROR(VLOOKUP(F330,'School(vakanties)&amp;Activiteiten'!A$4:A$102,1,FALSE)=TRUE),IF(ISERROR(VLOOKUP(F330,'School(vakanties)&amp;Activiteiten'!B$4:B$102,1,FALSE)=TRUE),IF(AJ330&gt;0,AI329,""),VLOOKUP(F330,'School(vakanties)&amp;Activiteiten'!B$4:C$102,2,FALSE)),VLOOKUP(F330,'School(vakanties)&amp;Activiteiten'!A$4:C$102,3,FALSE))</f>
        <v/>
      </c>
      <c r="AJ330" s="16">
        <f>IF(ISERROR(VLOOKUP(F330,'School(vakanties)&amp;Activiteiten'!A$4:A$102,1,FALSE)=TRUE),IF(AND(AJ329&gt;0,AJ329&lt;999),AJ329-1,0),VLOOKUP(F330,'School(vakanties)&amp;Activiteiten'!A$4:D$102,4,FALSE))</f>
        <v>0</v>
      </c>
    </row>
    <row r="331" spans="1:36" x14ac:dyDescent="0.25">
      <c r="A331" s="180" t="str">
        <f t="shared" si="15"/>
        <v>--</v>
      </c>
      <c r="B331" s="110" t="str">
        <f t="shared" si="16"/>
        <v>--</v>
      </c>
      <c r="C331" s="179" t="str">
        <f>IF(F331="--","--",IF(ISEVEN(B331)=TRUE,SUBSTITUTE(LEFT(VLOOKUP(E331,'Basisgegevens+Uitleg'!$B$19:$D$25,3,),1),0,"--"),SUBSTITUTE(LEFT(VLOOKUP(E331,'Basisgegevens+Uitleg'!$B$19:$C$25,2,),1),0,"--")))</f>
        <v>--</v>
      </c>
      <c r="D331" s="179" t="str">
        <f>IF(F331="--","--",TRIM(IF(ISERROR(SEARCH("V",IF(IF('Basisgegevens+Uitleg'!$C$5="Ja",LEN(G331&amp;H331&amp;I331&amp;J331),0)+IF('Basisgegevens+Uitleg'!$C$6="Ja",LEN(L331&amp;M331&amp;N331&amp;O331),0)+IF('Basisgegevens+Uitleg'!$C$7="Ja",LEN(Q331&amp;R331&amp;S331&amp;T331),0)+IF('Basisgegevens+Uitleg'!$C$8="Ja",LEN(V331&amp;W331&amp;X331&amp;Y331),0)+IF('Basisgegevens+Uitleg'!$C$9="Ja",LEN(AA331&amp;AB331&amp;AC331&amp;AD331),0)&lt;(4+IF('Basisgegevens+Uitleg'!$C$6="Ja",4,0)+IF('Basisgegevens+Uitleg'!$C$7="Ja",4,0)+IF('Basisgegevens+Uitleg'!$C$8="Ja",4,0)+IF('Basisgegevens+Uitleg'!$C$9="Ja",4,0)),C331,"Niet")&amp;(G331&amp;H331&amp;I331&amp;J331&amp;IF('Basisgegevens+Uitleg'!$C$6="Ja",L331&amp;M331&amp;N331&amp;O331,"")&amp;IF('Basisgegevens+Uitleg'!$C$7="Ja",Q331&amp;R331&amp;S331&amp;T331,"")&amp;IF('Basisgegevens+Uitleg'!$C$8="Ja",V331&amp;W331&amp;X331&amp;Y331,"")&amp;IF('Basisgegevens+Uitleg'!$C$9="Ja",AA331&amp;AB331&amp;AC331&amp;AD331,"")),1))=TRUE,"","V ")&amp;IF(ISERROR(SEARCH("M",IF(IF('Basisgegevens+Uitleg'!$C$5="Ja",LEN(G331&amp;H331&amp;I331&amp;J331),0)+IF('Basisgegevens+Uitleg'!$C$6="Ja",LEN(L331&amp;M331&amp;N331&amp;O331),0)+IF('Basisgegevens+Uitleg'!$C$7="Ja",LEN(Q331&amp;R331&amp;S331&amp;T331),0)+IF('Basisgegevens+Uitleg'!$C$8="Ja",LEN(V331&amp;W331&amp;X331&amp;Y331),0)+IF('Basisgegevens+Uitleg'!$C$9="Ja",LEN(AA331&amp;AB331&amp;AC331&amp;AD331),0)&lt;(4+IF('Basisgegevens+Uitleg'!$C$6="Ja",4,0)+IF('Basisgegevens+Uitleg'!$C$7="Ja",4,0)+IF('Basisgegevens+Uitleg'!$C$8="Ja",4,0)+IF('Basisgegevens+Uitleg'!$C$9="Ja",4,0)),C331,"Niet")&amp;(G331&amp;H331&amp;I331&amp;J331&amp;IF('Basisgegevens+Uitleg'!$C$6="Ja",L331&amp;M331&amp;N331&amp;O331,"")&amp;IF('Basisgegevens+Uitleg'!$C$7="Ja",Q331&amp;R331&amp;S331&amp;T331,"")&amp;IF('Basisgegevens+Uitleg'!$C$8="Ja",V331&amp;W331&amp;X331&amp;Y331,"")&amp;IF('Basisgegevens+Uitleg'!$C$9="Ja",AA331&amp;AB331&amp;AC331&amp;AD331,"")),1))=TRUE,"","M ")&amp;IF(ISERROR(SEARCH("A",IF(IF('Basisgegevens+Uitleg'!$C$5="Ja",LEN(G331&amp;H331&amp;I331&amp;J331),0)+IF('Basisgegevens+Uitleg'!$C$6="Ja",LEN(L331&amp;M331&amp;N331&amp;O331),0)+IF('Basisgegevens+Uitleg'!$C$7="Ja",LEN(Q331&amp;R331&amp;S331&amp;T331),0)+IF('Basisgegevens+Uitleg'!$C$8="Ja",LEN(V331&amp;W331&amp;X331&amp;Y331),0)+IF('Basisgegevens+Uitleg'!$C$9="Ja",LEN(AA331&amp;AB331&amp;AC331&amp;AD331),0)&lt;(4+IF('Basisgegevens+Uitleg'!$C$6="Ja",4,0)+IF('Basisgegevens+Uitleg'!$C$7="Ja",4,0)+IF('Basisgegevens+Uitleg'!$C$8="Ja",4,0)+IF('Basisgegevens+Uitleg'!$C$9="Ja",4,0)),C331,"Niet")&amp;(G331&amp;H331&amp;I331&amp;J331&amp;IF('Basisgegevens+Uitleg'!$C$6="Ja",L331&amp;M331&amp;N331&amp;O331,"")&amp;IF('Basisgegevens+Uitleg'!$C$7="Ja",Q331&amp;R331&amp;S331&amp;T331,"")&amp;IF('Basisgegevens+Uitleg'!$C$8="Ja",V331&amp;W331&amp;X331&amp;Y331,"")&amp;IF('Basisgegevens+Uitleg'!$C$9="Ja",AA331&amp;AB331&amp;AC331&amp;AD331,"")),1))=TRUE,"","A")))</f>
        <v>--</v>
      </c>
      <c r="E331" s="110" t="str">
        <f t="shared" si="17"/>
        <v>--</v>
      </c>
      <c r="F331" s="138" t="str">
        <f>IF(ROW(E331)-5&lt;='Basisgegevens+Uitleg'!$C$2,F330+1,"--")</f>
        <v>--</v>
      </c>
      <c r="G331" s="86"/>
      <c r="H331" s="82"/>
      <c r="I331" s="82"/>
      <c r="J331" s="87"/>
      <c r="K331" s="9"/>
      <c r="L331" s="86"/>
      <c r="M331" s="82"/>
      <c r="N331" s="82"/>
      <c r="O331" s="87"/>
      <c r="P331" s="9"/>
      <c r="Q331" s="86"/>
      <c r="R331" s="82"/>
      <c r="S331" s="82"/>
      <c r="T331" s="87"/>
      <c r="U331" s="9"/>
      <c r="V331" s="86"/>
      <c r="W331" s="82"/>
      <c r="X331" s="82"/>
      <c r="Y331" s="87"/>
      <c r="Z331" s="9"/>
      <c r="AA331" s="86"/>
      <c r="AB331" s="82"/>
      <c r="AC331" s="82"/>
      <c r="AD331" s="87"/>
      <c r="AE331" s="9"/>
      <c r="AF331" s="108"/>
      <c r="AG331" s="18" t="str">
        <f>IF(ISERROR(VLOOKUP($F331,'Speciale dagen&amp;Activiteiten'!$A$3:$A$100,1,FALSE))=TRUE,"",VLOOKUP($F331,'Speciale dagen&amp;Activiteiten'!$A$3:$B$100,2,FALSE))</f>
        <v/>
      </c>
      <c r="AH331" s="14" t="str">
        <f>IF(ISERROR(VLOOKUP(CONCATENATE(DAY($F331),"-",MONTH($F331)),Verjaardagen!$C$2:$C$101,1,FALSE))=TRUE,"",VLOOKUP(CONCATENATE(DAY($F331),"-",MONTH($F331)),Verjaardagen!$C$2:$E$101,3,FALSE))</f>
        <v/>
      </c>
      <c r="AI331" s="15" t="str">
        <f>IF(ISERROR(VLOOKUP(F331,'School(vakanties)&amp;Activiteiten'!A$4:A$102,1,FALSE)=TRUE),IF(ISERROR(VLOOKUP(F331,'School(vakanties)&amp;Activiteiten'!B$4:B$102,1,FALSE)=TRUE),IF(AJ331&gt;0,AI330,""),VLOOKUP(F331,'School(vakanties)&amp;Activiteiten'!B$4:C$102,2,FALSE)),VLOOKUP(F331,'School(vakanties)&amp;Activiteiten'!A$4:C$102,3,FALSE))</f>
        <v/>
      </c>
      <c r="AJ331" s="16">
        <f>IF(ISERROR(VLOOKUP(F331,'School(vakanties)&amp;Activiteiten'!A$4:A$102,1,FALSE)=TRUE),IF(AND(AJ330&gt;0,AJ330&lt;999),AJ330-1,0),VLOOKUP(F331,'School(vakanties)&amp;Activiteiten'!A$4:D$102,4,FALSE))</f>
        <v>0</v>
      </c>
    </row>
    <row r="332" spans="1:36" x14ac:dyDescent="0.25">
      <c r="A332" s="180" t="str">
        <f t="shared" si="15"/>
        <v>--</v>
      </c>
      <c r="B332" s="110" t="str">
        <f t="shared" si="16"/>
        <v>--</v>
      </c>
      <c r="C332" s="179" t="str">
        <f>IF(F332="--","--",IF(ISEVEN(B332)=TRUE,SUBSTITUTE(LEFT(VLOOKUP(E332,'Basisgegevens+Uitleg'!$B$19:$D$25,3,),1),0,"--"),SUBSTITUTE(LEFT(VLOOKUP(E332,'Basisgegevens+Uitleg'!$B$19:$C$25,2,),1),0,"--")))</f>
        <v>--</v>
      </c>
      <c r="D332" s="179" t="str">
        <f>IF(F332="--","--",TRIM(IF(ISERROR(SEARCH("V",IF(IF('Basisgegevens+Uitleg'!$C$5="Ja",LEN(G332&amp;H332&amp;I332&amp;J332),0)+IF('Basisgegevens+Uitleg'!$C$6="Ja",LEN(L332&amp;M332&amp;N332&amp;O332),0)+IF('Basisgegevens+Uitleg'!$C$7="Ja",LEN(Q332&amp;R332&amp;S332&amp;T332),0)+IF('Basisgegevens+Uitleg'!$C$8="Ja",LEN(V332&amp;W332&amp;X332&amp;Y332),0)+IF('Basisgegevens+Uitleg'!$C$9="Ja",LEN(AA332&amp;AB332&amp;AC332&amp;AD332),0)&lt;(4+IF('Basisgegevens+Uitleg'!$C$6="Ja",4,0)+IF('Basisgegevens+Uitleg'!$C$7="Ja",4,0)+IF('Basisgegevens+Uitleg'!$C$8="Ja",4,0)+IF('Basisgegevens+Uitleg'!$C$9="Ja",4,0)),C332,"Niet")&amp;(G332&amp;H332&amp;I332&amp;J332&amp;IF('Basisgegevens+Uitleg'!$C$6="Ja",L332&amp;M332&amp;N332&amp;O332,"")&amp;IF('Basisgegevens+Uitleg'!$C$7="Ja",Q332&amp;R332&amp;S332&amp;T332,"")&amp;IF('Basisgegevens+Uitleg'!$C$8="Ja",V332&amp;W332&amp;X332&amp;Y332,"")&amp;IF('Basisgegevens+Uitleg'!$C$9="Ja",AA332&amp;AB332&amp;AC332&amp;AD332,"")),1))=TRUE,"","V ")&amp;IF(ISERROR(SEARCH("M",IF(IF('Basisgegevens+Uitleg'!$C$5="Ja",LEN(G332&amp;H332&amp;I332&amp;J332),0)+IF('Basisgegevens+Uitleg'!$C$6="Ja",LEN(L332&amp;M332&amp;N332&amp;O332),0)+IF('Basisgegevens+Uitleg'!$C$7="Ja",LEN(Q332&amp;R332&amp;S332&amp;T332),0)+IF('Basisgegevens+Uitleg'!$C$8="Ja",LEN(V332&amp;W332&amp;X332&amp;Y332),0)+IF('Basisgegevens+Uitleg'!$C$9="Ja",LEN(AA332&amp;AB332&amp;AC332&amp;AD332),0)&lt;(4+IF('Basisgegevens+Uitleg'!$C$6="Ja",4,0)+IF('Basisgegevens+Uitleg'!$C$7="Ja",4,0)+IF('Basisgegevens+Uitleg'!$C$8="Ja",4,0)+IF('Basisgegevens+Uitleg'!$C$9="Ja",4,0)),C332,"Niet")&amp;(G332&amp;H332&amp;I332&amp;J332&amp;IF('Basisgegevens+Uitleg'!$C$6="Ja",L332&amp;M332&amp;N332&amp;O332,"")&amp;IF('Basisgegevens+Uitleg'!$C$7="Ja",Q332&amp;R332&amp;S332&amp;T332,"")&amp;IF('Basisgegevens+Uitleg'!$C$8="Ja",V332&amp;W332&amp;X332&amp;Y332,"")&amp;IF('Basisgegevens+Uitleg'!$C$9="Ja",AA332&amp;AB332&amp;AC332&amp;AD332,"")),1))=TRUE,"","M ")&amp;IF(ISERROR(SEARCH("A",IF(IF('Basisgegevens+Uitleg'!$C$5="Ja",LEN(G332&amp;H332&amp;I332&amp;J332),0)+IF('Basisgegevens+Uitleg'!$C$6="Ja",LEN(L332&amp;M332&amp;N332&amp;O332),0)+IF('Basisgegevens+Uitleg'!$C$7="Ja",LEN(Q332&amp;R332&amp;S332&amp;T332),0)+IF('Basisgegevens+Uitleg'!$C$8="Ja",LEN(V332&amp;W332&amp;X332&amp;Y332),0)+IF('Basisgegevens+Uitleg'!$C$9="Ja",LEN(AA332&amp;AB332&amp;AC332&amp;AD332),0)&lt;(4+IF('Basisgegevens+Uitleg'!$C$6="Ja",4,0)+IF('Basisgegevens+Uitleg'!$C$7="Ja",4,0)+IF('Basisgegevens+Uitleg'!$C$8="Ja",4,0)+IF('Basisgegevens+Uitleg'!$C$9="Ja",4,0)),C332,"Niet")&amp;(G332&amp;H332&amp;I332&amp;J332&amp;IF('Basisgegevens+Uitleg'!$C$6="Ja",L332&amp;M332&amp;N332&amp;O332,"")&amp;IF('Basisgegevens+Uitleg'!$C$7="Ja",Q332&amp;R332&amp;S332&amp;T332,"")&amp;IF('Basisgegevens+Uitleg'!$C$8="Ja",V332&amp;W332&amp;X332&amp;Y332,"")&amp;IF('Basisgegevens+Uitleg'!$C$9="Ja",AA332&amp;AB332&amp;AC332&amp;AD332,"")),1))=TRUE,"","A")))</f>
        <v>--</v>
      </c>
      <c r="E332" s="110" t="str">
        <f t="shared" si="17"/>
        <v>--</v>
      </c>
      <c r="F332" s="138" t="str">
        <f>IF(ROW(E332)-5&lt;='Basisgegevens+Uitleg'!$C$2,F331+1,"--")</f>
        <v>--</v>
      </c>
      <c r="G332" s="86"/>
      <c r="H332" s="82"/>
      <c r="I332" s="82"/>
      <c r="J332" s="87"/>
      <c r="K332" s="9"/>
      <c r="L332" s="86"/>
      <c r="M332" s="82"/>
      <c r="N332" s="82"/>
      <c r="O332" s="87"/>
      <c r="P332" s="9"/>
      <c r="Q332" s="86"/>
      <c r="R332" s="82"/>
      <c r="S332" s="82"/>
      <c r="T332" s="87"/>
      <c r="U332" s="9"/>
      <c r="V332" s="86"/>
      <c r="W332" s="82"/>
      <c r="X332" s="82"/>
      <c r="Y332" s="87"/>
      <c r="Z332" s="9"/>
      <c r="AA332" s="86"/>
      <c r="AB332" s="82"/>
      <c r="AC332" s="82"/>
      <c r="AD332" s="87"/>
      <c r="AE332" s="9"/>
      <c r="AF332" s="108"/>
      <c r="AG332" s="18" t="str">
        <f>IF(ISERROR(VLOOKUP($F332,'Speciale dagen&amp;Activiteiten'!$A$3:$A$100,1,FALSE))=TRUE,"",VLOOKUP($F332,'Speciale dagen&amp;Activiteiten'!$A$3:$B$100,2,FALSE))</f>
        <v/>
      </c>
      <c r="AH332" s="14" t="str">
        <f>IF(ISERROR(VLOOKUP(CONCATENATE(DAY($F332),"-",MONTH($F332)),Verjaardagen!$C$2:$C$101,1,FALSE))=TRUE,"",VLOOKUP(CONCATENATE(DAY($F332),"-",MONTH($F332)),Verjaardagen!$C$2:$E$101,3,FALSE))</f>
        <v/>
      </c>
      <c r="AI332" s="15" t="str">
        <f>IF(ISERROR(VLOOKUP(F332,'School(vakanties)&amp;Activiteiten'!A$4:A$102,1,FALSE)=TRUE),IF(ISERROR(VLOOKUP(F332,'School(vakanties)&amp;Activiteiten'!B$4:B$102,1,FALSE)=TRUE),IF(AJ332&gt;0,AI331,""),VLOOKUP(F332,'School(vakanties)&amp;Activiteiten'!B$4:C$102,2,FALSE)),VLOOKUP(F332,'School(vakanties)&amp;Activiteiten'!A$4:C$102,3,FALSE))</f>
        <v/>
      </c>
      <c r="AJ332" s="16">
        <f>IF(ISERROR(VLOOKUP(F332,'School(vakanties)&amp;Activiteiten'!A$4:A$102,1,FALSE)=TRUE),IF(AND(AJ331&gt;0,AJ331&lt;999),AJ331-1,0),VLOOKUP(F332,'School(vakanties)&amp;Activiteiten'!A$4:D$102,4,FALSE))</f>
        <v>0</v>
      </c>
    </row>
    <row r="333" spans="1:36" x14ac:dyDescent="0.25">
      <c r="A333" s="180" t="str">
        <f t="shared" si="15"/>
        <v>--</v>
      </c>
      <c r="B333" s="110" t="str">
        <f t="shared" si="16"/>
        <v>--</v>
      </c>
      <c r="C333" s="179" t="str">
        <f>IF(F333="--","--",IF(ISEVEN(B333)=TRUE,SUBSTITUTE(LEFT(VLOOKUP(E333,'Basisgegevens+Uitleg'!$B$19:$D$25,3,),1),0,"--"),SUBSTITUTE(LEFT(VLOOKUP(E333,'Basisgegevens+Uitleg'!$B$19:$C$25,2,),1),0,"--")))</f>
        <v>--</v>
      </c>
      <c r="D333" s="179" t="str">
        <f>IF(F333="--","--",TRIM(IF(ISERROR(SEARCH("V",IF(IF('Basisgegevens+Uitleg'!$C$5="Ja",LEN(G333&amp;H333&amp;I333&amp;J333),0)+IF('Basisgegevens+Uitleg'!$C$6="Ja",LEN(L333&amp;M333&amp;N333&amp;O333),0)+IF('Basisgegevens+Uitleg'!$C$7="Ja",LEN(Q333&amp;R333&amp;S333&amp;T333),0)+IF('Basisgegevens+Uitleg'!$C$8="Ja",LEN(V333&amp;W333&amp;X333&amp;Y333),0)+IF('Basisgegevens+Uitleg'!$C$9="Ja",LEN(AA333&amp;AB333&amp;AC333&amp;AD333),0)&lt;(4+IF('Basisgegevens+Uitleg'!$C$6="Ja",4,0)+IF('Basisgegevens+Uitleg'!$C$7="Ja",4,0)+IF('Basisgegevens+Uitleg'!$C$8="Ja",4,0)+IF('Basisgegevens+Uitleg'!$C$9="Ja",4,0)),C333,"Niet")&amp;(G333&amp;H333&amp;I333&amp;J333&amp;IF('Basisgegevens+Uitleg'!$C$6="Ja",L333&amp;M333&amp;N333&amp;O333,"")&amp;IF('Basisgegevens+Uitleg'!$C$7="Ja",Q333&amp;R333&amp;S333&amp;T333,"")&amp;IF('Basisgegevens+Uitleg'!$C$8="Ja",V333&amp;W333&amp;X333&amp;Y333,"")&amp;IF('Basisgegevens+Uitleg'!$C$9="Ja",AA333&amp;AB333&amp;AC333&amp;AD333,"")),1))=TRUE,"","V ")&amp;IF(ISERROR(SEARCH("M",IF(IF('Basisgegevens+Uitleg'!$C$5="Ja",LEN(G333&amp;H333&amp;I333&amp;J333),0)+IF('Basisgegevens+Uitleg'!$C$6="Ja",LEN(L333&amp;M333&amp;N333&amp;O333),0)+IF('Basisgegevens+Uitleg'!$C$7="Ja",LEN(Q333&amp;R333&amp;S333&amp;T333),0)+IF('Basisgegevens+Uitleg'!$C$8="Ja",LEN(V333&amp;W333&amp;X333&amp;Y333),0)+IF('Basisgegevens+Uitleg'!$C$9="Ja",LEN(AA333&amp;AB333&amp;AC333&amp;AD333),0)&lt;(4+IF('Basisgegevens+Uitleg'!$C$6="Ja",4,0)+IF('Basisgegevens+Uitleg'!$C$7="Ja",4,0)+IF('Basisgegevens+Uitleg'!$C$8="Ja",4,0)+IF('Basisgegevens+Uitleg'!$C$9="Ja",4,0)),C333,"Niet")&amp;(G333&amp;H333&amp;I333&amp;J333&amp;IF('Basisgegevens+Uitleg'!$C$6="Ja",L333&amp;M333&amp;N333&amp;O333,"")&amp;IF('Basisgegevens+Uitleg'!$C$7="Ja",Q333&amp;R333&amp;S333&amp;T333,"")&amp;IF('Basisgegevens+Uitleg'!$C$8="Ja",V333&amp;W333&amp;X333&amp;Y333,"")&amp;IF('Basisgegevens+Uitleg'!$C$9="Ja",AA333&amp;AB333&amp;AC333&amp;AD333,"")),1))=TRUE,"","M ")&amp;IF(ISERROR(SEARCH("A",IF(IF('Basisgegevens+Uitleg'!$C$5="Ja",LEN(G333&amp;H333&amp;I333&amp;J333),0)+IF('Basisgegevens+Uitleg'!$C$6="Ja",LEN(L333&amp;M333&amp;N333&amp;O333),0)+IF('Basisgegevens+Uitleg'!$C$7="Ja",LEN(Q333&amp;R333&amp;S333&amp;T333),0)+IF('Basisgegevens+Uitleg'!$C$8="Ja",LEN(V333&amp;W333&amp;X333&amp;Y333),0)+IF('Basisgegevens+Uitleg'!$C$9="Ja",LEN(AA333&amp;AB333&amp;AC333&amp;AD333),0)&lt;(4+IF('Basisgegevens+Uitleg'!$C$6="Ja",4,0)+IF('Basisgegevens+Uitleg'!$C$7="Ja",4,0)+IF('Basisgegevens+Uitleg'!$C$8="Ja",4,0)+IF('Basisgegevens+Uitleg'!$C$9="Ja",4,0)),C333,"Niet")&amp;(G333&amp;H333&amp;I333&amp;J333&amp;IF('Basisgegevens+Uitleg'!$C$6="Ja",L333&amp;M333&amp;N333&amp;O333,"")&amp;IF('Basisgegevens+Uitleg'!$C$7="Ja",Q333&amp;R333&amp;S333&amp;T333,"")&amp;IF('Basisgegevens+Uitleg'!$C$8="Ja",V333&amp;W333&amp;X333&amp;Y333,"")&amp;IF('Basisgegevens+Uitleg'!$C$9="Ja",AA333&amp;AB333&amp;AC333&amp;AD333,"")),1))=TRUE,"","A")))</f>
        <v>--</v>
      </c>
      <c r="E333" s="110" t="str">
        <f t="shared" si="17"/>
        <v>--</v>
      </c>
      <c r="F333" s="138" t="str">
        <f>IF(ROW(E333)-5&lt;='Basisgegevens+Uitleg'!$C$2,F332+1,"--")</f>
        <v>--</v>
      </c>
      <c r="G333" s="86"/>
      <c r="H333" s="82"/>
      <c r="I333" s="82"/>
      <c r="J333" s="87"/>
      <c r="K333" s="9"/>
      <c r="L333" s="86"/>
      <c r="M333" s="82"/>
      <c r="N333" s="82"/>
      <c r="O333" s="87"/>
      <c r="P333" s="9"/>
      <c r="Q333" s="86"/>
      <c r="R333" s="82"/>
      <c r="S333" s="82"/>
      <c r="T333" s="87"/>
      <c r="U333" s="9"/>
      <c r="V333" s="86"/>
      <c r="W333" s="82"/>
      <c r="X333" s="82"/>
      <c r="Y333" s="87"/>
      <c r="Z333" s="9"/>
      <c r="AA333" s="86"/>
      <c r="AB333" s="82"/>
      <c r="AC333" s="82"/>
      <c r="AD333" s="87"/>
      <c r="AE333" s="9"/>
      <c r="AF333" s="108"/>
      <c r="AG333" s="18" t="str">
        <f>IF(ISERROR(VLOOKUP($F333,'Speciale dagen&amp;Activiteiten'!$A$3:$A$100,1,FALSE))=TRUE,"",VLOOKUP($F333,'Speciale dagen&amp;Activiteiten'!$A$3:$B$100,2,FALSE))</f>
        <v/>
      </c>
      <c r="AH333" s="14" t="str">
        <f>IF(ISERROR(VLOOKUP(CONCATENATE(DAY($F333),"-",MONTH($F333)),Verjaardagen!$C$2:$C$101,1,FALSE))=TRUE,"",VLOOKUP(CONCATENATE(DAY($F333),"-",MONTH($F333)),Verjaardagen!$C$2:$E$101,3,FALSE))</f>
        <v/>
      </c>
      <c r="AI333" s="15" t="str">
        <f>IF(ISERROR(VLOOKUP(F333,'School(vakanties)&amp;Activiteiten'!A$4:A$102,1,FALSE)=TRUE),IF(ISERROR(VLOOKUP(F333,'School(vakanties)&amp;Activiteiten'!B$4:B$102,1,FALSE)=TRUE),IF(AJ333&gt;0,AI332,""),VLOOKUP(F333,'School(vakanties)&amp;Activiteiten'!B$4:C$102,2,FALSE)),VLOOKUP(F333,'School(vakanties)&amp;Activiteiten'!A$4:C$102,3,FALSE))</f>
        <v/>
      </c>
      <c r="AJ333" s="16">
        <f>IF(ISERROR(VLOOKUP(F333,'School(vakanties)&amp;Activiteiten'!A$4:A$102,1,FALSE)=TRUE),IF(AND(AJ332&gt;0,AJ332&lt;999),AJ332-1,0),VLOOKUP(F333,'School(vakanties)&amp;Activiteiten'!A$4:D$102,4,FALSE))</f>
        <v>0</v>
      </c>
    </row>
    <row r="334" spans="1:36" x14ac:dyDescent="0.25">
      <c r="A334" s="180" t="str">
        <f t="shared" si="15"/>
        <v>--</v>
      </c>
      <c r="B334" s="110" t="str">
        <f t="shared" si="16"/>
        <v>--</v>
      </c>
      <c r="C334" s="179" t="str">
        <f>IF(F334="--","--",IF(ISEVEN(B334)=TRUE,SUBSTITUTE(LEFT(VLOOKUP(E334,'Basisgegevens+Uitleg'!$B$19:$D$25,3,),1),0,"--"),SUBSTITUTE(LEFT(VLOOKUP(E334,'Basisgegevens+Uitleg'!$B$19:$C$25,2,),1),0,"--")))</f>
        <v>--</v>
      </c>
      <c r="D334" s="179" t="str">
        <f>IF(F334="--","--",TRIM(IF(ISERROR(SEARCH("V",IF(IF('Basisgegevens+Uitleg'!$C$5="Ja",LEN(G334&amp;H334&amp;I334&amp;J334),0)+IF('Basisgegevens+Uitleg'!$C$6="Ja",LEN(L334&amp;M334&amp;N334&amp;O334),0)+IF('Basisgegevens+Uitleg'!$C$7="Ja",LEN(Q334&amp;R334&amp;S334&amp;T334),0)+IF('Basisgegevens+Uitleg'!$C$8="Ja",LEN(V334&amp;W334&amp;X334&amp;Y334),0)+IF('Basisgegevens+Uitleg'!$C$9="Ja",LEN(AA334&amp;AB334&amp;AC334&amp;AD334),0)&lt;(4+IF('Basisgegevens+Uitleg'!$C$6="Ja",4,0)+IF('Basisgegevens+Uitleg'!$C$7="Ja",4,0)+IF('Basisgegevens+Uitleg'!$C$8="Ja",4,0)+IF('Basisgegevens+Uitleg'!$C$9="Ja",4,0)),C334,"Niet")&amp;(G334&amp;H334&amp;I334&amp;J334&amp;IF('Basisgegevens+Uitleg'!$C$6="Ja",L334&amp;M334&amp;N334&amp;O334,"")&amp;IF('Basisgegevens+Uitleg'!$C$7="Ja",Q334&amp;R334&amp;S334&amp;T334,"")&amp;IF('Basisgegevens+Uitleg'!$C$8="Ja",V334&amp;W334&amp;X334&amp;Y334,"")&amp;IF('Basisgegevens+Uitleg'!$C$9="Ja",AA334&amp;AB334&amp;AC334&amp;AD334,"")),1))=TRUE,"","V ")&amp;IF(ISERROR(SEARCH("M",IF(IF('Basisgegevens+Uitleg'!$C$5="Ja",LEN(G334&amp;H334&amp;I334&amp;J334),0)+IF('Basisgegevens+Uitleg'!$C$6="Ja",LEN(L334&amp;M334&amp;N334&amp;O334),0)+IF('Basisgegevens+Uitleg'!$C$7="Ja",LEN(Q334&amp;R334&amp;S334&amp;T334),0)+IF('Basisgegevens+Uitleg'!$C$8="Ja",LEN(V334&amp;W334&amp;X334&amp;Y334),0)+IF('Basisgegevens+Uitleg'!$C$9="Ja",LEN(AA334&amp;AB334&amp;AC334&amp;AD334),0)&lt;(4+IF('Basisgegevens+Uitleg'!$C$6="Ja",4,0)+IF('Basisgegevens+Uitleg'!$C$7="Ja",4,0)+IF('Basisgegevens+Uitleg'!$C$8="Ja",4,0)+IF('Basisgegevens+Uitleg'!$C$9="Ja",4,0)),C334,"Niet")&amp;(G334&amp;H334&amp;I334&amp;J334&amp;IF('Basisgegevens+Uitleg'!$C$6="Ja",L334&amp;M334&amp;N334&amp;O334,"")&amp;IF('Basisgegevens+Uitleg'!$C$7="Ja",Q334&amp;R334&amp;S334&amp;T334,"")&amp;IF('Basisgegevens+Uitleg'!$C$8="Ja",V334&amp;W334&amp;X334&amp;Y334,"")&amp;IF('Basisgegevens+Uitleg'!$C$9="Ja",AA334&amp;AB334&amp;AC334&amp;AD334,"")),1))=TRUE,"","M ")&amp;IF(ISERROR(SEARCH("A",IF(IF('Basisgegevens+Uitleg'!$C$5="Ja",LEN(G334&amp;H334&amp;I334&amp;J334),0)+IF('Basisgegevens+Uitleg'!$C$6="Ja",LEN(L334&amp;M334&amp;N334&amp;O334),0)+IF('Basisgegevens+Uitleg'!$C$7="Ja",LEN(Q334&amp;R334&amp;S334&amp;T334),0)+IF('Basisgegevens+Uitleg'!$C$8="Ja",LEN(V334&amp;W334&amp;X334&amp;Y334),0)+IF('Basisgegevens+Uitleg'!$C$9="Ja",LEN(AA334&amp;AB334&amp;AC334&amp;AD334),0)&lt;(4+IF('Basisgegevens+Uitleg'!$C$6="Ja",4,0)+IF('Basisgegevens+Uitleg'!$C$7="Ja",4,0)+IF('Basisgegevens+Uitleg'!$C$8="Ja",4,0)+IF('Basisgegevens+Uitleg'!$C$9="Ja",4,0)),C334,"Niet")&amp;(G334&amp;H334&amp;I334&amp;J334&amp;IF('Basisgegevens+Uitleg'!$C$6="Ja",L334&amp;M334&amp;N334&amp;O334,"")&amp;IF('Basisgegevens+Uitleg'!$C$7="Ja",Q334&amp;R334&amp;S334&amp;T334,"")&amp;IF('Basisgegevens+Uitleg'!$C$8="Ja",V334&amp;W334&amp;X334&amp;Y334,"")&amp;IF('Basisgegevens+Uitleg'!$C$9="Ja",AA334&amp;AB334&amp;AC334&amp;AD334,"")),1))=TRUE,"","A")))</f>
        <v>--</v>
      </c>
      <c r="E334" s="110" t="str">
        <f t="shared" si="17"/>
        <v>--</v>
      </c>
      <c r="F334" s="138" t="str">
        <f>IF(ROW(E334)-5&lt;='Basisgegevens+Uitleg'!$C$2,F333+1,"--")</f>
        <v>--</v>
      </c>
      <c r="G334" s="86"/>
      <c r="H334" s="82"/>
      <c r="I334" s="82"/>
      <c r="J334" s="87"/>
      <c r="K334" s="9"/>
      <c r="L334" s="86"/>
      <c r="M334" s="82"/>
      <c r="N334" s="82"/>
      <c r="O334" s="87"/>
      <c r="P334" s="9"/>
      <c r="Q334" s="86"/>
      <c r="R334" s="82"/>
      <c r="S334" s="82"/>
      <c r="T334" s="87"/>
      <c r="U334" s="9"/>
      <c r="V334" s="86"/>
      <c r="W334" s="82"/>
      <c r="X334" s="82"/>
      <c r="Y334" s="87"/>
      <c r="Z334" s="9"/>
      <c r="AA334" s="86"/>
      <c r="AB334" s="82"/>
      <c r="AC334" s="82"/>
      <c r="AD334" s="87"/>
      <c r="AE334" s="9"/>
      <c r="AF334" s="108"/>
      <c r="AG334" s="18" t="str">
        <f>IF(ISERROR(VLOOKUP($F334,'Speciale dagen&amp;Activiteiten'!$A$3:$A$100,1,FALSE))=TRUE,"",VLOOKUP($F334,'Speciale dagen&amp;Activiteiten'!$A$3:$B$100,2,FALSE))</f>
        <v/>
      </c>
      <c r="AH334" s="14" t="str">
        <f>IF(ISERROR(VLOOKUP(CONCATENATE(DAY($F334),"-",MONTH($F334)),Verjaardagen!$C$2:$C$101,1,FALSE))=TRUE,"",VLOOKUP(CONCATENATE(DAY($F334),"-",MONTH($F334)),Verjaardagen!$C$2:$E$101,3,FALSE))</f>
        <v/>
      </c>
      <c r="AI334" s="15" t="str">
        <f>IF(ISERROR(VLOOKUP(F334,'School(vakanties)&amp;Activiteiten'!A$4:A$102,1,FALSE)=TRUE),IF(ISERROR(VLOOKUP(F334,'School(vakanties)&amp;Activiteiten'!B$4:B$102,1,FALSE)=TRUE),IF(AJ334&gt;0,AI333,""),VLOOKUP(F334,'School(vakanties)&amp;Activiteiten'!B$4:C$102,2,FALSE)),VLOOKUP(F334,'School(vakanties)&amp;Activiteiten'!A$4:C$102,3,FALSE))</f>
        <v/>
      </c>
      <c r="AJ334" s="16">
        <f>IF(ISERROR(VLOOKUP(F334,'School(vakanties)&amp;Activiteiten'!A$4:A$102,1,FALSE)=TRUE),IF(AND(AJ333&gt;0,AJ333&lt;999),AJ333-1,0),VLOOKUP(F334,'School(vakanties)&amp;Activiteiten'!A$4:D$102,4,FALSE))</f>
        <v>0</v>
      </c>
    </row>
    <row r="335" spans="1:36" x14ac:dyDescent="0.25">
      <c r="A335" s="180" t="str">
        <f t="shared" si="15"/>
        <v>--</v>
      </c>
      <c r="B335" s="110" t="str">
        <f t="shared" si="16"/>
        <v>--</v>
      </c>
      <c r="C335" s="179" t="str">
        <f>IF(F335="--","--",IF(ISEVEN(B335)=TRUE,SUBSTITUTE(LEFT(VLOOKUP(E335,'Basisgegevens+Uitleg'!$B$19:$D$25,3,),1),0,"--"),SUBSTITUTE(LEFT(VLOOKUP(E335,'Basisgegevens+Uitleg'!$B$19:$C$25,2,),1),0,"--")))</f>
        <v>--</v>
      </c>
      <c r="D335" s="179" t="str">
        <f>IF(F335="--","--",TRIM(IF(ISERROR(SEARCH("V",IF(IF('Basisgegevens+Uitleg'!$C$5="Ja",LEN(G335&amp;H335&amp;I335&amp;J335),0)+IF('Basisgegevens+Uitleg'!$C$6="Ja",LEN(L335&amp;M335&amp;N335&amp;O335),0)+IF('Basisgegevens+Uitleg'!$C$7="Ja",LEN(Q335&amp;R335&amp;S335&amp;T335),0)+IF('Basisgegevens+Uitleg'!$C$8="Ja",LEN(V335&amp;W335&amp;X335&amp;Y335),0)+IF('Basisgegevens+Uitleg'!$C$9="Ja",LEN(AA335&amp;AB335&amp;AC335&amp;AD335),0)&lt;(4+IF('Basisgegevens+Uitleg'!$C$6="Ja",4,0)+IF('Basisgegevens+Uitleg'!$C$7="Ja",4,0)+IF('Basisgegevens+Uitleg'!$C$8="Ja",4,0)+IF('Basisgegevens+Uitleg'!$C$9="Ja",4,0)),C335,"Niet")&amp;(G335&amp;H335&amp;I335&amp;J335&amp;IF('Basisgegevens+Uitleg'!$C$6="Ja",L335&amp;M335&amp;N335&amp;O335,"")&amp;IF('Basisgegevens+Uitleg'!$C$7="Ja",Q335&amp;R335&amp;S335&amp;T335,"")&amp;IF('Basisgegevens+Uitleg'!$C$8="Ja",V335&amp;W335&amp;X335&amp;Y335,"")&amp;IF('Basisgegevens+Uitleg'!$C$9="Ja",AA335&amp;AB335&amp;AC335&amp;AD335,"")),1))=TRUE,"","V ")&amp;IF(ISERROR(SEARCH("M",IF(IF('Basisgegevens+Uitleg'!$C$5="Ja",LEN(G335&amp;H335&amp;I335&amp;J335),0)+IF('Basisgegevens+Uitleg'!$C$6="Ja",LEN(L335&amp;M335&amp;N335&amp;O335),0)+IF('Basisgegevens+Uitleg'!$C$7="Ja",LEN(Q335&amp;R335&amp;S335&amp;T335),0)+IF('Basisgegevens+Uitleg'!$C$8="Ja",LEN(V335&amp;W335&amp;X335&amp;Y335),0)+IF('Basisgegevens+Uitleg'!$C$9="Ja",LEN(AA335&amp;AB335&amp;AC335&amp;AD335),0)&lt;(4+IF('Basisgegevens+Uitleg'!$C$6="Ja",4,0)+IF('Basisgegevens+Uitleg'!$C$7="Ja",4,0)+IF('Basisgegevens+Uitleg'!$C$8="Ja",4,0)+IF('Basisgegevens+Uitleg'!$C$9="Ja",4,0)),C335,"Niet")&amp;(G335&amp;H335&amp;I335&amp;J335&amp;IF('Basisgegevens+Uitleg'!$C$6="Ja",L335&amp;M335&amp;N335&amp;O335,"")&amp;IF('Basisgegevens+Uitleg'!$C$7="Ja",Q335&amp;R335&amp;S335&amp;T335,"")&amp;IF('Basisgegevens+Uitleg'!$C$8="Ja",V335&amp;W335&amp;X335&amp;Y335,"")&amp;IF('Basisgegevens+Uitleg'!$C$9="Ja",AA335&amp;AB335&amp;AC335&amp;AD335,"")),1))=TRUE,"","M ")&amp;IF(ISERROR(SEARCH("A",IF(IF('Basisgegevens+Uitleg'!$C$5="Ja",LEN(G335&amp;H335&amp;I335&amp;J335),0)+IF('Basisgegevens+Uitleg'!$C$6="Ja",LEN(L335&amp;M335&amp;N335&amp;O335),0)+IF('Basisgegevens+Uitleg'!$C$7="Ja",LEN(Q335&amp;R335&amp;S335&amp;T335),0)+IF('Basisgegevens+Uitleg'!$C$8="Ja",LEN(V335&amp;W335&amp;X335&amp;Y335),0)+IF('Basisgegevens+Uitleg'!$C$9="Ja",LEN(AA335&amp;AB335&amp;AC335&amp;AD335),0)&lt;(4+IF('Basisgegevens+Uitleg'!$C$6="Ja",4,0)+IF('Basisgegevens+Uitleg'!$C$7="Ja",4,0)+IF('Basisgegevens+Uitleg'!$C$8="Ja",4,0)+IF('Basisgegevens+Uitleg'!$C$9="Ja",4,0)),C335,"Niet")&amp;(G335&amp;H335&amp;I335&amp;J335&amp;IF('Basisgegevens+Uitleg'!$C$6="Ja",L335&amp;M335&amp;N335&amp;O335,"")&amp;IF('Basisgegevens+Uitleg'!$C$7="Ja",Q335&amp;R335&amp;S335&amp;T335,"")&amp;IF('Basisgegevens+Uitleg'!$C$8="Ja",V335&amp;W335&amp;X335&amp;Y335,"")&amp;IF('Basisgegevens+Uitleg'!$C$9="Ja",AA335&amp;AB335&amp;AC335&amp;AD335,"")),1))=TRUE,"","A")))</f>
        <v>--</v>
      </c>
      <c r="E335" s="110" t="str">
        <f t="shared" si="17"/>
        <v>--</v>
      </c>
      <c r="F335" s="138" t="str">
        <f>IF(ROW(E335)-5&lt;='Basisgegevens+Uitleg'!$C$2,F334+1,"--")</f>
        <v>--</v>
      </c>
      <c r="G335" s="86"/>
      <c r="H335" s="82"/>
      <c r="I335" s="82"/>
      <c r="J335" s="87"/>
      <c r="K335" s="9"/>
      <c r="L335" s="86"/>
      <c r="M335" s="82"/>
      <c r="N335" s="82"/>
      <c r="O335" s="87"/>
      <c r="P335" s="9"/>
      <c r="Q335" s="86"/>
      <c r="R335" s="82"/>
      <c r="S335" s="82"/>
      <c r="T335" s="87"/>
      <c r="U335" s="9"/>
      <c r="V335" s="86"/>
      <c r="W335" s="82"/>
      <c r="X335" s="82"/>
      <c r="Y335" s="87"/>
      <c r="Z335" s="9"/>
      <c r="AA335" s="86"/>
      <c r="AB335" s="82"/>
      <c r="AC335" s="82"/>
      <c r="AD335" s="87"/>
      <c r="AE335" s="9"/>
      <c r="AF335" s="108"/>
      <c r="AG335" s="18" t="str">
        <f>IF(ISERROR(VLOOKUP($F335,'Speciale dagen&amp;Activiteiten'!$A$3:$A$100,1,FALSE))=TRUE,"",VLOOKUP($F335,'Speciale dagen&amp;Activiteiten'!$A$3:$B$100,2,FALSE))</f>
        <v/>
      </c>
      <c r="AH335" s="14" t="str">
        <f>IF(ISERROR(VLOOKUP(CONCATENATE(DAY($F335),"-",MONTH($F335)),Verjaardagen!$C$2:$C$101,1,FALSE))=TRUE,"",VLOOKUP(CONCATENATE(DAY($F335),"-",MONTH($F335)),Verjaardagen!$C$2:$E$101,3,FALSE))</f>
        <v/>
      </c>
      <c r="AI335" s="15" t="str">
        <f>IF(ISERROR(VLOOKUP(F335,'School(vakanties)&amp;Activiteiten'!A$4:A$102,1,FALSE)=TRUE),IF(ISERROR(VLOOKUP(F335,'School(vakanties)&amp;Activiteiten'!B$4:B$102,1,FALSE)=TRUE),IF(AJ335&gt;0,AI334,""),VLOOKUP(F335,'School(vakanties)&amp;Activiteiten'!B$4:C$102,2,FALSE)),VLOOKUP(F335,'School(vakanties)&amp;Activiteiten'!A$4:C$102,3,FALSE))</f>
        <v/>
      </c>
      <c r="AJ335" s="16">
        <f>IF(ISERROR(VLOOKUP(F335,'School(vakanties)&amp;Activiteiten'!A$4:A$102,1,FALSE)=TRUE),IF(AND(AJ334&gt;0,AJ334&lt;999),AJ334-1,0),VLOOKUP(F335,'School(vakanties)&amp;Activiteiten'!A$4:D$102,4,FALSE))</f>
        <v>0</v>
      </c>
    </row>
    <row r="336" spans="1:36" x14ac:dyDescent="0.25">
      <c r="A336" s="180" t="str">
        <f t="shared" si="15"/>
        <v>--</v>
      </c>
      <c r="B336" s="110" t="str">
        <f t="shared" si="16"/>
        <v>--</v>
      </c>
      <c r="C336" s="179" t="str">
        <f>IF(F336="--","--",IF(ISEVEN(B336)=TRUE,SUBSTITUTE(LEFT(VLOOKUP(E336,'Basisgegevens+Uitleg'!$B$19:$D$25,3,),1),0,"--"),SUBSTITUTE(LEFT(VLOOKUP(E336,'Basisgegevens+Uitleg'!$B$19:$C$25,2,),1),0,"--")))</f>
        <v>--</v>
      </c>
      <c r="D336" s="179" t="str">
        <f>IF(F336="--","--",TRIM(IF(ISERROR(SEARCH("V",IF(IF('Basisgegevens+Uitleg'!$C$5="Ja",LEN(G336&amp;H336&amp;I336&amp;J336),0)+IF('Basisgegevens+Uitleg'!$C$6="Ja",LEN(L336&amp;M336&amp;N336&amp;O336),0)+IF('Basisgegevens+Uitleg'!$C$7="Ja",LEN(Q336&amp;R336&amp;S336&amp;T336),0)+IF('Basisgegevens+Uitleg'!$C$8="Ja",LEN(V336&amp;W336&amp;X336&amp;Y336),0)+IF('Basisgegevens+Uitleg'!$C$9="Ja",LEN(AA336&amp;AB336&amp;AC336&amp;AD336),0)&lt;(4+IF('Basisgegevens+Uitleg'!$C$6="Ja",4,0)+IF('Basisgegevens+Uitleg'!$C$7="Ja",4,0)+IF('Basisgegevens+Uitleg'!$C$8="Ja",4,0)+IF('Basisgegevens+Uitleg'!$C$9="Ja",4,0)),C336,"Niet")&amp;(G336&amp;H336&amp;I336&amp;J336&amp;IF('Basisgegevens+Uitleg'!$C$6="Ja",L336&amp;M336&amp;N336&amp;O336,"")&amp;IF('Basisgegevens+Uitleg'!$C$7="Ja",Q336&amp;R336&amp;S336&amp;T336,"")&amp;IF('Basisgegevens+Uitleg'!$C$8="Ja",V336&amp;W336&amp;X336&amp;Y336,"")&amp;IF('Basisgegevens+Uitleg'!$C$9="Ja",AA336&amp;AB336&amp;AC336&amp;AD336,"")),1))=TRUE,"","V ")&amp;IF(ISERROR(SEARCH("M",IF(IF('Basisgegevens+Uitleg'!$C$5="Ja",LEN(G336&amp;H336&amp;I336&amp;J336),0)+IF('Basisgegevens+Uitleg'!$C$6="Ja",LEN(L336&amp;M336&amp;N336&amp;O336),0)+IF('Basisgegevens+Uitleg'!$C$7="Ja",LEN(Q336&amp;R336&amp;S336&amp;T336),0)+IF('Basisgegevens+Uitleg'!$C$8="Ja",LEN(V336&amp;W336&amp;X336&amp;Y336),0)+IF('Basisgegevens+Uitleg'!$C$9="Ja",LEN(AA336&amp;AB336&amp;AC336&amp;AD336),0)&lt;(4+IF('Basisgegevens+Uitleg'!$C$6="Ja",4,0)+IF('Basisgegevens+Uitleg'!$C$7="Ja",4,0)+IF('Basisgegevens+Uitleg'!$C$8="Ja",4,0)+IF('Basisgegevens+Uitleg'!$C$9="Ja",4,0)),C336,"Niet")&amp;(G336&amp;H336&amp;I336&amp;J336&amp;IF('Basisgegevens+Uitleg'!$C$6="Ja",L336&amp;M336&amp;N336&amp;O336,"")&amp;IF('Basisgegevens+Uitleg'!$C$7="Ja",Q336&amp;R336&amp;S336&amp;T336,"")&amp;IF('Basisgegevens+Uitleg'!$C$8="Ja",V336&amp;W336&amp;X336&amp;Y336,"")&amp;IF('Basisgegevens+Uitleg'!$C$9="Ja",AA336&amp;AB336&amp;AC336&amp;AD336,"")),1))=TRUE,"","M ")&amp;IF(ISERROR(SEARCH("A",IF(IF('Basisgegevens+Uitleg'!$C$5="Ja",LEN(G336&amp;H336&amp;I336&amp;J336),0)+IF('Basisgegevens+Uitleg'!$C$6="Ja",LEN(L336&amp;M336&amp;N336&amp;O336),0)+IF('Basisgegevens+Uitleg'!$C$7="Ja",LEN(Q336&amp;R336&amp;S336&amp;T336),0)+IF('Basisgegevens+Uitleg'!$C$8="Ja",LEN(V336&amp;W336&amp;X336&amp;Y336),0)+IF('Basisgegevens+Uitleg'!$C$9="Ja",LEN(AA336&amp;AB336&amp;AC336&amp;AD336),0)&lt;(4+IF('Basisgegevens+Uitleg'!$C$6="Ja",4,0)+IF('Basisgegevens+Uitleg'!$C$7="Ja",4,0)+IF('Basisgegevens+Uitleg'!$C$8="Ja",4,0)+IF('Basisgegevens+Uitleg'!$C$9="Ja",4,0)),C336,"Niet")&amp;(G336&amp;H336&amp;I336&amp;J336&amp;IF('Basisgegevens+Uitleg'!$C$6="Ja",L336&amp;M336&amp;N336&amp;O336,"")&amp;IF('Basisgegevens+Uitleg'!$C$7="Ja",Q336&amp;R336&amp;S336&amp;T336,"")&amp;IF('Basisgegevens+Uitleg'!$C$8="Ja",V336&amp;W336&amp;X336&amp;Y336,"")&amp;IF('Basisgegevens+Uitleg'!$C$9="Ja",AA336&amp;AB336&amp;AC336&amp;AD336,"")),1))=TRUE,"","A")))</f>
        <v>--</v>
      </c>
      <c r="E336" s="110" t="str">
        <f t="shared" si="17"/>
        <v>--</v>
      </c>
      <c r="F336" s="138" t="str">
        <f>IF(ROW(E336)-5&lt;='Basisgegevens+Uitleg'!$C$2,F335+1,"--")</f>
        <v>--</v>
      </c>
      <c r="G336" s="86"/>
      <c r="H336" s="82"/>
      <c r="I336" s="82"/>
      <c r="J336" s="87"/>
      <c r="K336" s="9"/>
      <c r="L336" s="86"/>
      <c r="M336" s="82"/>
      <c r="N336" s="82"/>
      <c r="O336" s="87"/>
      <c r="P336" s="9"/>
      <c r="Q336" s="86"/>
      <c r="R336" s="82"/>
      <c r="S336" s="82"/>
      <c r="T336" s="87"/>
      <c r="U336" s="9"/>
      <c r="V336" s="86"/>
      <c r="W336" s="82"/>
      <c r="X336" s="82"/>
      <c r="Y336" s="87"/>
      <c r="Z336" s="9"/>
      <c r="AA336" s="86"/>
      <c r="AB336" s="82"/>
      <c r="AC336" s="82"/>
      <c r="AD336" s="87"/>
      <c r="AE336" s="9"/>
      <c r="AF336" s="108"/>
      <c r="AG336" s="18" t="str">
        <f>IF(ISERROR(VLOOKUP($F336,'Speciale dagen&amp;Activiteiten'!$A$3:$A$100,1,FALSE))=TRUE,"",VLOOKUP($F336,'Speciale dagen&amp;Activiteiten'!$A$3:$B$100,2,FALSE))</f>
        <v/>
      </c>
      <c r="AH336" s="14" t="str">
        <f>IF(ISERROR(VLOOKUP(CONCATENATE(DAY($F336),"-",MONTH($F336)),Verjaardagen!$C$2:$C$101,1,FALSE))=TRUE,"",VLOOKUP(CONCATENATE(DAY($F336),"-",MONTH($F336)),Verjaardagen!$C$2:$E$101,3,FALSE))</f>
        <v/>
      </c>
      <c r="AI336" s="15" t="str">
        <f>IF(ISERROR(VLOOKUP(F336,'School(vakanties)&amp;Activiteiten'!A$4:A$102,1,FALSE)=TRUE),IF(ISERROR(VLOOKUP(F336,'School(vakanties)&amp;Activiteiten'!B$4:B$102,1,FALSE)=TRUE),IF(AJ336&gt;0,AI335,""),VLOOKUP(F336,'School(vakanties)&amp;Activiteiten'!B$4:C$102,2,FALSE)),VLOOKUP(F336,'School(vakanties)&amp;Activiteiten'!A$4:C$102,3,FALSE))</f>
        <v/>
      </c>
      <c r="AJ336" s="16">
        <f>IF(ISERROR(VLOOKUP(F336,'School(vakanties)&amp;Activiteiten'!A$4:A$102,1,FALSE)=TRUE),IF(AND(AJ335&gt;0,AJ335&lt;999),AJ335-1,0),VLOOKUP(F336,'School(vakanties)&amp;Activiteiten'!A$4:D$102,4,FALSE))</f>
        <v>0</v>
      </c>
    </row>
    <row r="337" spans="1:36" x14ac:dyDescent="0.25">
      <c r="A337" s="180" t="str">
        <f t="shared" si="15"/>
        <v>--</v>
      </c>
      <c r="B337" s="110" t="str">
        <f t="shared" si="16"/>
        <v>--</v>
      </c>
      <c r="C337" s="179" t="str">
        <f>IF(F337="--","--",IF(ISEVEN(B337)=TRUE,SUBSTITUTE(LEFT(VLOOKUP(E337,'Basisgegevens+Uitleg'!$B$19:$D$25,3,),1),0,"--"),SUBSTITUTE(LEFT(VLOOKUP(E337,'Basisgegevens+Uitleg'!$B$19:$C$25,2,),1),0,"--")))</f>
        <v>--</v>
      </c>
      <c r="D337" s="179" t="str">
        <f>IF(F337="--","--",TRIM(IF(ISERROR(SEARCH("V",IF(IF('Basisgegevens+Uitleg'!$C$5="Ja",LEN(G337&amp;H337&amp;I337&amp;J337),0)+IF('Basisgegevens+Uitleg'!$C$6="Ja",LEN(L337&amp;M337&amp;N337&amp;O337),0)+IF('Basisgegevens+Uitleg'!$C$7="Ja",LEN(Q337&amp;R337&amp;S337&amp;T337),0)+IF('Basisgegevens+Uitleg'!$C$8="Ja",LEN(V337&amp;W337&amp;X337&amp;Y337),0)+IF('Basisgegevens+Uitleg'!$C$9="Ja",LEN(AA337&amp;AB337&amp;AC337&amp;AD337),0)&lt;(4+IF('Basisgegevens+Uitleg'!$C$6="Ja",4,0)+IF('Basisgegevens+Uitleg'!$C$7="Ja",4,0)+IF('Basisgegevens+Uitleg'!$C$8="Ja",4,0)+IF('Basisgegevens+Uitleg'!$C$9="Ja",4,0)),C337,"Niet")&amp;(G337&amp;H337&amp;I337&amp;J337&amp;IF('Basisgegevens+Uitleg'!$C$6="Ja",L337&amp;M337&amp;N337&amp;O337,"")&amp;IF('Basisgegevens+Uitleg'!$C$7="Ja",Q337&amp;R337&amp;S337&amp;T337,"")&amp;IF('Basisgegevens+Uitleg'!$C$8="Ja",V337&amp;W337&amp;X337&amp;Y337,"")&amp;IF('Basisgegevens+Uitleg'!$C$9="Ja",AA337&amp;AB337&amp;AC337&amp;AD337,"")),1))=TRUE,"","V ")&amp;IF(ISERROR(SEARCH("M",IF(IF('Basisgegevens+Uitleg'!$C$5="Ja",LEN(G337&amp;H337&amp;I337&amp;J337),0)+IF('Basisgegevens+Uitleg'!$C$6="Ja",LEN(L337&amp;M337&amp;N337&amp;O337),0)+IF('Basisgegevens+Uitleg'!$C$7="Ja",LEN(Q337&amp;R337&amp;S337&amp;T337),0)+IF('Basisgegevens+Uitleg'!$C$8="Ja",LEN(V337&amp;W337&amp;X337&amp;Y337),0)+IF('Basisgegevens+Uitleg'!$C$9="Ja",LEN(AA337&amp;AB337&amp;AC337&amp;AD337),0)&lt;(4+IF('Basisgegevens+Uitleg'!$C$6="Ja",4,0)+IF('Basisgegevens+Uitleg'!$C$7="Ja",4,0)+IF('Basisgegevens+Uitleg'!$C$8="Ja",4,0)+IF('Basisgegevens+Uitleg'!$C$9="Ja",4,0)),C337,"Niet")&amp;(G337&amp;H337&amp;I337&amp;J337&amp;IF('Basisgegevens+Uitleg'!$C$6="Ja",L337&amp;M337&amp;N337&amp;O337,"")&amp;IF('Basisgegevens+Uitleg'!$C$7="Ja",Q337&amp;R337&amp;S337&amp;T337,"")&amp;IF('Basisgegevens+Uitleg'!$C$8="Ja",V337&amp;W337&amp;X337&amp;Y337,"")&amp;IF('Basisgegevens+Uitleg'!$C$9="Ja",AA337&amp;AB337&amp;AC337&amp;AD337,"")),1))=TRUE,"","M ")&amp;IF(ISERROR(SEARCH("A",IF(IF('Basisgegevens+Uitleg'!$C$5="Ja",LEN(G337&amp;H337&amp;I337&amp;J337),0)+IF('Basisgegevens+Uitleg'!$C$6="Ja",LEN(L337&amp;M337&amp;N337&amp;O337),0)+IF('Basisgegevens+Uitleg'!$C$7="Ja",LEN(Q337&amp;R337&amp;S337&amp;T337),0)+IF('Basisgegevens+Uitleg'!$C$8="Ja",LEN(V337&amp;W337&amp;X337&amp;Y337),0)+IF('Basisgegevens+Uitleg'!$C$9="Ja",LEN(AA337&amp;AB337&amp;AC337&amp;AD337),0)&lt;(4+IF('Basisgegevens+Uitleg'!$C$6="Ja",4,0)+IF('Basisgegevens+Uitleg'!$C$7="Ja",4,0)+IF('Basisgegevens+Uitleg'!$C$8="Ja",4,0)+IF('Basisgegevens+Uitleg'!$C$9="Ja",4,0)),C337,"Niet")&amp;(G337&amp;H337&amp;I337&amp;J337&amp;IF('Basisgegevens+Uitleg'!$C$6="Ja",L337&amp;M337&amp;N337&amp;O337,"")&amp;IF('Basisgegevens+Uitleg'!$C$7="Ja",Q337&amp;R337&amp;S337&amp;T337,"")&amp;IF('Basisgegevens+Uitleg'!$C$8="Ja",V337&amp;W337&amp;X337&amp;Y337,"")&amp;IF('Basisgegevens+Uitleg'!$C$9="Ja",AA337&amp;AB337&amp;AC337&amp;AD337,"")),1))=TRUE,"","A")))</f>
        <v>--</v>
      </c>
      <c r="E337" s="110" t="str">
        <f t="shared" si="17"/>
        <v>--</v>
      </c>
      <c r="F337" s="138" t="str">
        <f>IF(ROW(E337)-5&lt;='Basisgegevens+Uitleg'!$C$2,F336+1,"--")</f>
        <v>--</v>
      </c>
      <c r="G337" s="86"/>
      <c r="H337" s="82"/>
      <c r="I337" s="82"/>
      <c r="J337" s="87"/>
      <c r="K337" s="9"/>
      <c r="L337" s="86"/>
      <c r="M337" s="82"/>
      <c r="N337" s="82"/>
      <c r="O337" s="87"/>
      <c r="P337" s="9"/>
      <c r="Q337" s="86"/>
      <c r="R337" s="82"/>
      <c r="S337" s="82"/>
      <c r="T337" s="87"/>
      <c r="U337" s="9"/>
      <c r="V337" s="86"/>
      <c r="W337" s="82"/>
      <c r="X337" s="82"/>
      <c r="Y337" s="87"/>
      <c r="Z337" s="9"/>
      <c r="AA337" s="86"/>
      <c r="AB337" s="82"/>
      <c r="AC337" s="82"/>
      <c r="AD337" s="87"/>
      <c r="AE337" s="9"/>
      <c r="AF337" s="108"/>
      <c r="AG337" s="18" t="str">
        <f>IF(ISERROR(VLOOKUP($F337,'Speciale dagen&amp;Activiteiten'!$A$3:$A$100,1,FALSE))=TRUE,"",VLOOKUP($F337,'Speciale dagen&amp;Activiteiten'!$A$3:$B$100,2,FALSE))</f>
        <v/>
      </c>
      <c r="AH337" s="14" t="str">
        <f>IF(ISERROR(VLOOKUP(CONCATENATE(DAY($F337),"-",MONTH($F337)),Verjaardagen!$C$2:$C$101,1,FALSE))=TRUE,"",VLOOKUP(CONCATENATE(DAY($F337),"-",MONTH($F337)),Verjaardagen!$C$2:$E$101,3,FALSE))</f>
        <v/>
      </c>
      <c r="AI337" s="15" t="str">
        <f>IF(ISERROR(VLOOKUP(F337,'School(vakanties)&amp;Activiteiten'!A$4:A$102,1,FALSE)=TRUE),IF(ISERROR(VLOOKUP(F337,'School(vakanties)&amp;Activiteiten'!B$4:B$102,1,FALSE)=TRUE),IF(AJ337&gt;0,AI336,""),VLOOKUP(F337,'School(vakanties)&amp;Activiteiten'!B$4:C$102,2,FALSE)),VLOOKUP(F337,'School(vakanties)&amp;Activiteiten'!A$4:C$102,3,FALSE))</f>
        <v/>
      </c>
      <c r="AJ337" s="16">
        <f>IF(ISERROR(VLOOKUP(F337,'School(vakanties)&amp;Activiteiten'!A$4:A$102,1,FALSE)=TRUE),IF(AND(AJ336&gt;0,AJ336&lt;999),AJ336-1,0),VLOOKUP(F337,'School(vakanties)&amp;Activiteiten'!A$4:D$102,4,FALSE))</f>
        <v>0</v>
      </c>
    </row>
    <row r="338" spans="1:36" x14ac:dyDescent="0.25">
      <c r="A338" s="180" t="str">
        <f t="shared" si="15"/>
        <v>--</v>
      </c>
      <c r="B338" s="110" t="str">
        <f t="shared" si="16"/>
        <v>--</v>
      </c>
      <c r="C338" s="179" t="str">
        <f>IF(F338="--","--",IF(ISEVEN(B338)=TRUE,SUBSTITUTE(LEFT(VLOOKUP(E338,'Basisgegevens+Uitleg'!$B$19:$D$25,3,),1),0,"--"),SUBSTITUTE(LEFT(VLOOKUP(E338,'Basisgegevens+Uitleg'!$B$19:$C$25,2,),1),0,"--")))</f>
        <v>--</v>
      </c>
      <c r="D338" s="179" t="str">
        <f>IF(F338="--","--",TRIM(IF(ISERROR(SEARCH("V",IF(IF('Basisgegevens+Uitleg'!$C$5="Ja",LEN(G338&amp;H338&amp;I338&amp;J338),0)+IF('Basisgegevens+Uitleg'!$C$6="Ja",LEN(L338&amp;M338&amp;N338&amp;O338),0)+IF('Basisgegevens+Uitleg'!$C$7="Ja",LEN(Q338&amp;R338&amp;S338&amp;T338),0)+IF('Basisgegevens+Uitleg'!$C$8="Ja",LEN(V338&amp;W338&amp;X338&amp;Y338),0)+IF('Basisgegevens+Uitleg'!$C$9="Ja",LEN(AA338&amp;AB338&amp;AC338&amp;AD338),0)&lt;(4+IF('Basisgegevens+Uitleg'!$C$6="Ja",4,0)+IF('Basisgegevens+Uitleg'!$C$7="Ja",4,0)+IF('Basisgegevens+Uitleg'!$C$8="Ja",4,0)+IF('Basisgegevens+Uitleg'!$C$9="Ja",4,0)),C338,"Niet")&amp;(G338&amp;H338&amp;I338&amp;J338&amp;IF('Basisgegevens+Uitleg'!$C$6="Ja",L338&amp;M338&amp;N338&amp;O338,"")&amp;IF('Basisgegevens+Uitleg'!$C$7="Ja",Q338&amp;R338&amp;S338&amp;T338,"")&amp;IF('Basisgegevens+Uitleg'!$C$8="Ja",V338&amp;W338&amp;X338&amp;Y338,"")&amp;IF('Basisgegevens+Uitleg'!$C$9="Ja",AA338&amp;AB338&amp;AC338&amp;AD338,"")),1))=TRUE,"","V ")&amp;IF(ISERROR(SEARCH("M",IF(IF('Basisgegevens+Uitleg'!$C$5="Ja",LEN(G338&amp;H338&amp;I338&amp;J338),0)+IF('Basisgegevens+Uitleg'!$C$6="Ja",LEN(L338&amp;M338&amp;N338&amp;O338),0)+IF('Basisgegevens+Uitleg'!$C$7="Ja",LEN(Q338&amp;R338&amp;S338&amp;T338),0)+IF('Basisgegevens+Uitleg'!$C$8="Ja",LEN(V338&amp;W338&amp;X338&amp;Y338),0)+IF('Basisgegevens+Uitleg'!$C$9="Ja",LEN(AA338&amp;AB338&amp;AC338&amp;AD338),0)&lt;(4+IF('Basisgegevens+Uitleg'!$C$6="Ja",4,0)+IF('Basisgegevens+Uitleg'!$C$7="Ja",4,0)+IF('Basisgegevens+Uitleg'!$C$8="Ja",4,0)+IF('Basisgegevens+Uitleg'!$C$9="Ja",4,0)),C338,"Niet")&amp;(G338&amp;H338&amp;I338&amp;J338&amp;IF('Basisgegevens+Uitleg'!$C$6="Ja",L338&amp;M338&amp;N338&amp;O338,"")&amp;IF('Basisgegevens+Uitleg'!$C$7="Ja",Q338&amp;R338&amp;S338&amp;T338,"")&amp;IF('Basisgegevens+Uitleg'!$C$8="Ja",V338&amp;W338&amp;X338&amp;Y338,"")&amp;IF('Basisgegevens+Uitleg'!$C$9="Ja",AA338&amp;AB338&amp;AC338&amp;AD338,"")),1))=TRUE,"","M ")&amp;IF(ISERROR(SEARCH("A",IF(IF('Basisgegevens+Uitleg'!$C$5="Ja",LEN(G338&amp;H338&amp;I338&amp;J338),0)+IF('Basisgegevens+Uitleg'!$C$6="Ja",LEN(L338&amp;M338&amp;N338&amp;O338),0)+IF('Basisgegevens+Uitleg'!$C$7="Ja",LEN(Q338&amp;R338&amp;S338&amp;T338),0)+IF('Basisgegevens+Uitleg'!$C$8="Ja",LEN(V338&amp;W338&amp;X338&amp;Y338),0)+IF('Basisgegevens+Uitleg'!$C$9="Ja",LEN(AA338&amp;AB338&amp;AC338&amp;AD338),0)&lt;(4+IF('Basisgegevens+Uitleg'!$C$6="Ja",4,0)+IF('Basisgegevens+Uitleg'!$C$7="Ja",4,0)+IF('Basisgegevens+Uitleg'!$C$8="Ja",4,0)+IF('Basisgegevens+Uitleg'!$C$9="Ja",4,0)),C338,"Niet")&amp;(G338&amp;H338&amp;I338&amp;J338&amp;IF('Basisgegevens+Uitleg'!$C$6="Ja",L338&amp;M338&amp;N338&amp;O338,"")&amp;IF('Basisgegevens+Uitleg'!$C$7="Ja",Q338&amp;R338&amp;S338&amp;T338,"")&amp;IF('Basisgegevens+Uitleg'!$C$8="Ja",V338&amp;W338&amp;X338&amp;Y338,"")&amp;IF('Basisgegevens+Uitleg'!$C$9="Ja",AA338&amp;AB338&amp;AC338&amp;AD338,"")),1))=TRUE,"","A")))</f>
        <v>--</v>
      </c>
      <c r="E338" s="110" t="str">
        <f t="shared" si="17"/>
        <v>--</v>
      </c>
      <c r="F338" s="138" t="str">
        <f>IF(ROW(E338)-5&lt;='Basisgegevens+Uitleg'!$C$2,F337+1,"--")</f>
        <v>--</v>
      </c>
      <c r="G338" s="86"/>
      <c r="H338" s="82"/>
      <c r="I338" s="82"/>
      <c r="J338" s="87"/>
      <c r="K338" s="9"/>
      <c r="L338" s="86"/>
      <c r="M338" s="82"/>
      <c r="N338" s="82"/>
      <c r="O338" s="87"/>
      <c r="P338" s="9"/>
      <c r="Q338" s="86"/>
      <c r="R338" s="82"/>
      <c r="S338" s="82"/>
      <c r="T338" s="87"/>
      <c r="U338" s="9"/>
      <c r="V338" s="86"/>
      <c r="W338" s="82"/>
      <c r="X338" s="82"/>
      <c r="Y338" s="87"/>
      <c r="Z338" s="9"/>
      <c r="AA338" s="86"/>
      <c r="AB338" s="82"/>
      <c r="AC338" s="82"/>
      <c r="AD338" s="87"/>
      <c r="AE338" s="9"/>
      <c r="AF338" s="108"/>
      <c r="AG338" s="18" t="str">
        <f>IF(ISERROR(VLOOKUP($F338,'Speciale dagen&amp;Activiteiten'!$A$3:$A$100,1,FALSE))=TRUE,"",VLOOKUP($F338,'Speciale dagen&amp;Activiteiten'!$A$3:$B$100,2,FALSE))</f>
        <v/>
      </c>
      <c r="AH338" s="14" t="str">
        <f>IF(ISERROR(VLOOKUP(CONCATENATE(DAY($F338),"-",MONTH($F338)),Verjaardagen!$C$2:$C$101,1,FALSE))=TRUE,"",VLOOKUP(CONCATENATE(DAY($F338),"-",MONTH($F338)),Verjaardagen!$C$2:$E$101,3,FALSE))</f>
        <v/>
      </c>
      <c r="AI338" s="15" t="str">
        <f>IF(ISERROR(VLOOKUP(F338,'School(vakanties)&amp;Activiteiten'!A$4:A$102,1,FALSE)=TRUE),IF(ISERROR(VLOOKUP(F338,'School(vakanties)&amp;Activiteiten'!B$4:B$102,1,FALSE)=TRUE),IF(AJ338&gt;0,AI337,""),VLOOKUP(F338,'School(vakanties)&amp;Activiteiten'!B$4:C$102,2,FALSE)),VLOOKUP(F338,'School(vakanties)&amp;Activiteiten'!A$4:C$102,3,FALSE))</f>
        <v/>
      </c>
      <c r="AJ338" s="16">
        <f>IF(ISERROR(VLOOKUP(F338,'School(vakanties)&amp;Activiteiten'!A$4:A$102,1,FALSE)=TRUE),IF(AND(AJ337&gt;0,AJ337&lt;999),AJ337-1,0),VLOOKUP(F338,'School(vakanties)&amp;Activiteiten'!A$4:D$102,4,FALSE))</f>
        <v>0</v>
      </c>
    </row>
    <row r="339" spans="1:36" x14ac:dyDescent="0.25">
      <c r="A339" s="180" t="str">
        <f t="shared" si="15"/>
        <v>--</v>
      </c>
      <c r="B339" s="110" t="str">
        <f t="shared" si="16"/>
        <v>--</v>
      </c>
      <c r="C339" s="179" t="str">
        <f>IF(F339="--","--",IF(ISEVEN(B339)=TRUE,SUBSTITUTE(LEFT(VLOOKUP(E339,'Basisgegevens+Uitleg'!$B$19:$D$25,3,),1),0,"--"),SUBSTITUTE(LEFT(VLOOKUP(E339,'Basisgegevens+Uitleg'!$B$19:$C$25,2,),1),0,"--")))</f>
        <v>--</v>
      </c>
      <c r="D339" s="179" t="str">
        <f>IF(F339="--","--",TRIM(IF(ISERROR(SEARCH("V",IF(IF('Basisgegevens+Uitleg'!$C$5="Ja",LEN(G339&amp;H339&amp;I339&amp;J339),0)+IF('Basisgegevens+Uitleg'!$C$6="Ja",LEN(L339&amp;M339&amp;N339&amp;O339),0)+IF('Basisgegevens+Uitleg'!$C$7="Ja",LEN(Q339&amp;R339&amp;S339&amp;T339),0)+IF('Basisgegevens+Uitleg'!$C$8="Ja",LEN(V339&amp;W339&amp;X339&amp;Y339),0)+IF('Basisgegevens+Uitleg'!$C$9="Ja",LEN(AA339&amp;AB339&amp;AC339&amp;AD339),0)&lt;(4+IF('Basisgegevens+Uitleg'!$C$6="Ja",4,0)+IF('Basisgegevens+Uitleg'!$C$7="Ja",4,0)+IF('Basisgegevens+Uitleg'!$C$8="Ja",4,0)+IF('Basisgegevens+Uitleg'!$C$9="Ja",4,0)),C339,"Niet")&amp;(G339&amp;H339&amp;I339&amp;J339&amp;IF('Basisgegevens+Uitleg'!$C$6="Ja",L339&amp;M339&amp;N339&amp;O339,"")&amp;IF('Basisgegevens+Uitleg'!$C$7="Ja",Q339&amp;R339&amp;S339&amp;T339,"")&amp;IF('Basisgegevens+Uitleg'!$C$8="Ja",V339&amp;W339&amp;X339&amp;Y339,"")&amp;IF('Basisgegevens+Uitleg'!$C$9="Ja",AA339&amp;AB339&amp;AC339&amp;AD339,"")),1))=TRUE,"","V ")&amp;IF(ISERROR(SEARCH("M",IF(IF('Basisgegevens+Uitleg'!$C$5="Ja",LEN(G339&amp;H339&amp;I339&amp;J339),0)+IF('Basisgegevens+Uitleg'!$C$6="Ja",LEN(L339&amp;M339&amp;N339&amp;O339),0)+IF('Basisgegevens+Uitleg'!$C$7="Ja",LEN(Q339&amp;R339&amp;S339&amp;T339),0)+IF('Basisgegevens+Uitleg'!$C$8="Ja",LEN(V339&amp;W339&amp;X339&amp;Y339),0)+IF('Basisgegevens+Uitleg'!$C$9="Ja",LEN(AA339&amp;AB339&amp;AC339&amp;AD339),0)&lt;(4+IF('Basisgegevens+Uitleg'!$C$6="Ja",4,0)+IF('Basisgegevens+Uitleg'!$C$7="Ja",4,0)+IF('Basisgegevens+Uitleg'!$C$8="Ja",4,0)+IF('Basisgegevens+Uitleg'!$C$9="Ja",4,0)),C339,"Niet")&amp;(G339&amp;H339&amp;I339&amp;J339&amp;IF('Basisgegevens+Uitleg'!$C$6="Ja",L339&amp;M339&amp;N339&amp;O339,"")&amp;IF('Basisgegevens+Uitleg'!$C$7="Ja",Q339&amp;R339&amp;S339&amp;T339,"")&amp;IF('Basisgegevens+Uitleg'!$C$8="Ja",V339&amp;W339&amp;X339&amp;Y339,"")&amp;IF('Basisgegevens+Uitleg'!$C$9="Ja",AA339&amp;AB339&amp;AC339&amp;AD339,"")),1))=TRUE,"","M ")&amp;IF(ISERROR(SEARCH("A",IF(IF('Basisgegevens+Uitleg'!$C$5="Ja",LEN(G339&amp;H339&amp;I339&amp;J339),0)+IF('Basisgegevens+Uitleg'!$C$6="Ja",LEN(L339&amp;M339&amp;N339&amp;O339),0)+IF('Basisgegevens+Uitleg'!$C$7="Ja",LEN(Q339&amp;R339&amp;S339&amp;T339),0)+IF('Basisgegevens+Uitleg'!$C$8="Ja",LEN(V339&amp;W339&amp;X339&amp;Y339),0)+IF('Basisgegevens+Uitleg'!$C$9="Ja",LEN(AA339&amp;AB339&amp;AC339&amp;AD339),0)&lt;(4+IF('Basisgegevens+Uitleg'!$C$6="Ja",4,0)+IF('Basisgegevens+Uitleg'!$C$7="Ja",4,0)+IF('Basisgegevens+Uitleg'!$C$8="Ja",4,0)+IF('Basisgegevens+Uitleg'!$C$9="Ja",4,0)),C339,"Niet")&amp;(G339&amp;H339&amp;I339&amp;J339&amp;IF('Basisgegevens+Uitleg'!$C$6="Ja",L339&amp;M339&amp;N339&amp;O339,"")&amp;IF('Basisgegevens+Uitleg'!$C$7="Ja",Q339&amp;R339&amp;S339&amp;T339,"")&amp;IF('Basisgegevens+Uitleg'!$C$8="Ja",V339&amp;W339&amp;X339&amp;Y339,"")&amp;IF('Basisgegevens+Uitleg'!$C$9="Ja",AA339&amp;AB339&amp;AC339&amp;AD339,"")),1))=TRUE,"","A")))</f>
        <v>--</v>
      </c>
      <c r="E339" s="110" t="str">
        <f t="shared" si="17"/>
        <v>--</v>
      </c>
      <c r="F339" s="138" t="str">
        <f>IF(ROW(E339)-5&lt;='Basisgegevens+Uitleg'!$C$2,F338+1,"--")</f>
        <v>--</v>
      </c>
      <c r="G339" s="86"/>
      <c r="H339" s="82"/>
      <c r="I339" s="82"/>
      <c r="J339" s="87"/>
      <c r="K339" s="9"/>
      <c r="L339" s="86"/>
      <c r="M339" s="82"/>
      <c r="N339" s="82"/>
      <c r="O339" s="87"/>
      <c r="P339" s="9"/>
      <c r="Q339" s="86"/>
      <c r="R339" s="82"/>
      <c r="S339" s="82"/>
      <c r="T339" s="87"/>
      <c r="U339" s="9"/>
      <c r="V339" s="86"/>
      <c r="W339" s="82"/>
      <c r="X339" s="82"/>
      <c r="Y339" s="87"/>
      <c r="Z339" s="9"/>
      <c r="AA339" s="86"/>
      <c r="AB339" s="82"/>
      <c r="AC339" s="82"/>
      <c r="AD339" s="87"/>
      <c r="AE339" s="9"/>
      <c r="AF339" s="108"/>
      <c r="AG339" s="18" t="str">
        <f>IF(ISERROR(VLOOKUP($F339,'Speciale dagen&amp;Activiteiten'!$A$3:$A$100,1,FALSE))=TRUE,"",VLOOKUP($F339,'Speciale dagen&amp;Activiteiten'!$A$3:$B$100,2,FALSE))</f>
        <v/>
      </c>
      <c r="AH339" s="14" t="str">
        <f>IF(ISERROR(VLOOKUP(CONCATENATE(DAY($F339),"-",MONTH($F339)),Verjaardagen!$C$2:$C$101,1,FALSE))=TRUE,"",VLOOKUP(CONCATENATE(DAY($F339),"-",MONTH($F339)),Verjaardagen!$C$2:$E$101,3,FALSE))</f>
        <v/>
      </c>
      <c r="AI339" s="15" t="str">
        <f>IF(ISERROR(VLOOKUP(F339,'School(vakanties)&amp;Activiteiten'!A$4:A$102,1,FALSE)=TRUE),IF(ISERROR(VLOOKUP(F339,'School(vakanties)&amp;Activiteiten'!B$4:B$102,1,FALSE)=TRUE),IF(AJ339&gt;0,AI338,""),VLOOKUP(F339,'School(vakanties)&amp;Activiteiten'!B$4:C$102,2,FALSE)),VLOOKUP(F339,'School(vakanties)&amp;Activiteiten'!A$4:C$102,3,FALSE))</f>
        <v/>
      </c>
      <c r="AJ339" s="16">
        <f>IF(ISERROR(VLOOKUP(F339,'School(vakanties)&amp;Activiteiten'!A$4:A$102,1,FALSE)=TRUE),IF(AND(AJ338&gt;0,AJ338&lt;999),AJ338-1,0),VLOOKUP(F339,'School(vakanties)&amp;Activiteiten'!A$4:D$102,4,FALSE))</f>
        <v>0</v>
      </c>
    </row>
    <row r="340" spans="1:36" x14ac:dyDescent="0.25">
      <c r="A340" s="180" t="str">
        <f t="shared" si="15"/>
        <v>--</v>
      </c>
      <c r="B340" s="110" t="str">
        <f t="shared" si="16"/>
        <v>--</v>
      </c>
      <c r="C340" s="179" t="str">
        <f>IF(F340="--","--",IF(ISEVEN(B340)=TRUE,SUBSTITUTE(LEFT(VLOOKUP(E340,'Basisgegevens+Uitleg'!$B$19:$D$25,3,),1),0,"--"),SUBSTITUTE(LEFT(VLOOKUP(E340,'Basisgegevens+Uitleg'!$B$19:$C$25,2,),1),0,"--")))</f>
        <v>--</v>
      </c>
      <c r="D340" s="179" t="str">
        <f>IF(F340="--","--",TRIM(IF(ISERROR(SEARCH("V",IF(IF('Basisgegevens+Uitleg'!$C$5="Ja",LEN(G340&amp;H340&amp;I340&amp;J340),0)+IF('Basisgegevens+Uitleg'!$C$6="Ja",LEN(L340&amp;M340&amp;N340&amp;O340),0)+IF('Basisgegevens+Uitleg'!$C$7="Ja",LEN(Q340&amp;R340&amp;S340&amp;T340),0)+IF('Basisgegevens+Uitleg'!$C$8="Ja",LEN(V340&amp;W340&amp;X340&amp;Y340),0)+IF('Basisgegevens+Uitleg'!$C$9="Ja",LEN(AA340&amp;AB340&amp;AC340&amp;AD340),0)&lt;(4+IF('Basisgegevens+Uitleg'!$C$6="Ja",4,0)+IF('Basisgegevens+Uitleg'!$C$7="Ja",4,0)+IF('Basisgegevens+Uitleg'!$C$8="Ja",4,0)+IF('Basisgegevens+Uitleg'!$C$9="Ja",4,0)),C340,"Niet")&amp;(G340&amp;H340&amp;I340&amp;J340&amp;IF('Basisgegevens+Uitleg'!$C$6="Ja",L340&amp;M340&amp;N340&amp;O340,"")&amp;IF('Basisgegevens+Uitleg'!$C$7="Ja",Q340&amp;R340&amp;S340&amp;T340,"")&amp;IF('Basisgegevens+Uitleg'!$C$8="Ja",V340&amp;W340&amp;X340&amp;Y340,"")&amp;IF('Basisgegevens+Uitleg'!$C$9="Ja",AA340&amp;AB340&amp;AC340&amp;AD340,"")),1))=TRUE,"","V ")&amp;IF(ISERROR(SEARCH("M",IF(IF('Basisgegevens+Uitleg'!$C$5="Ja",LEN(G340&amp;H340&amp;I340&amp;J340),0)+IF('Basisgegevens+Uitleg'!$C$6="Ja",LEN(L340&amp;M340&amp;N340&amp;O340),0)+IF('Basisgegevens+Uitleg'!$C$7="Ja",LEN(Q340&amp;R340&amp;S340&amp;T340),0)+IF('Basisgegevens+Uitleg'!$C$8="Ja",LEN(V340&amp;W340&amp;X340&amp;Y340),0)+IF('Basisgegevens+Uitleg'!$C$9="Ja",LEN(AA340&amp;AB340&amp;AC340&amp;AD340),0)&lt;(4+IF('Basisgegevens+Uitleg'!$C$6="Ja",4,0)+IF('Basisgegevens+Uitleg'!$C$7="Ja",4,0)+IF('Basisgegevens+Uitleg'!$C$8="Ja",4,0)+IF('Basisgegevens+Uitleg'!$C$9="Ja",4,0)),C340,"Niet")&amp;(G340&amp;H340&amp;I340&amp;J340&amp;IF('Basisgegevens+Uitleg'!$C$6="Ja",L340&amp;M340&amp;N340&amp;O340,"")&amp;IF('Basisgegevens+Uitleg'!$C$7="Ja",Q340&amp;R340&amp;S340&amp;T340,"")&amp;IF('Basisgegevens+Uitleg'!$C$8="Ja",V340&amp;W340&amp;X340&amp;Y340,"")&amp;IF('Basisgegevens+Uitleg'!$C$9="Ja",AA340&amp;AB340&amp;AC340&amp;AD340,"")),1))=TRUE,"","M ")&amp;IF(ISERROR(SEARCH("A",IF(IF('Basisgegevens+Uitleg'!$C$5="Ja",LEN(G340&amp;H340&amp;I340&amp;J340),0)+IF('Basisgegevens+Uitleg'!$C$6="Ja",LEN(L340&amp;M340&amp;N340&amp;O340),0)+IF('Basisgegevens+Uitleg'!$C$7="Ja",LEN(Q340&amp;R340&amp;S340&amp;T340),0)+IF('Basisgegevens+Uitleg'!$C$8="Ja",LEN(V340&amp;W340&amp;X340&amp;Y340),0)+IF('Basisgegevens+Uitleg'!$C$9="Ja",LEN(AA340&amp;AB340&amp;AC340&amp;AD340),0)&lt;(4+IF('Basisgegevens+Uitleg'!$C$6="Ja",4,0)+IF('Basisgegevens+Uitleg'!$C$7="Ja",4,0)+IF('Basisgegevens+Uitleg'!$C$8="Ja",4,0)+IF('Basisgegevens+Uitleg'!$C$9="Ja",4,0)),C340,"Niet")&amp;(G340&amp;H340&amp;I340&amp;J340&amp;IF('Basisgegevens+Uitleg'!$C$6="Ja",L340&amp;M340&amp;N340&amp;O340,"")&amp;IF('Basisgegevens+Uitleg'!$C$7="Ja",Q340&amp;R340&amp;S340&amp;T340,"")&amp;IF('Basisgegevens+Uitleg'!$C$8="Ja",V340&amp;W340&amp;X340&amp;Y340,"")&amp;IF('Basisgegevens+Uitleg'!$C$9="Ja",AA340&amp;AB340&amp;AC340&amp;AD340,"")),1))=TRUE,"","A")))</f>
        <v>--</v>
      </c>
      <c r="E340" s="110" t="str">
        <f t="shared" si="17"/>
        <v>--</v>
      </c>
      <c r="F340" s="138" t="str">
        <f>IF(ROW(E340)-5&lt;='Basisgegevens+Uitleg'!$C$2,F339+1,"--")</f>
        <v>--</v>
      </c>
      <c r="G340" s="86"/>
      <c r="H340" s="82"/>
      <c r="I340" s="82"/>
      <c r="J340" s="87"/>
      <c r="K340" s="9"/>
      <c r="L340" s="86"/>
      <c r="M340" s="82"/>
      <c r="N340" s="82"/>
      <c r="O340" s="87"/>
      <c r="P340" s="9"/>
      <c r="Q340" s="86"/>
      <c r="R340" s="82"/>
      <c r="S340" s="82"/>
      <c r="T340" s="87"/>
      <c r="U340" s="9"/>
      <c r="V340" s="86"/>
      <c r="W340" s="82"/>
      <c r="X340" s="82"/>
      <c r="Y340" s="87"/>
      <c r="Z340" s="9"/>
      <c r="AA340" s="86"/>
      <c r="AB340" s="82"/>
      <c r="AC340" s="82"/>
      <c r="AD340" s="87"/>
      <c r="AE340" s="9"/>
      <c r="AF340" s="108"/>
      <c r="AG340" s="18" t="str">
        <f>IF(ISERROR(VLOOKUP($F340,'Speciale dagen&amp;Activiteiten'!$A$3:$A$100,1,FALSE))=TRUE,"",VLOOKUP($F340,'Speciale dagen&amp;Activiteiten'!$A$3:$B$100,2,FALSE))</f>
        <v/>
      </c>
      <c r="AH340" s="14" t="str">
        <f>IF(ISERROR(VLOOKUP(CONCATENATE(DAY($F340),"-",MONTH($F340)),Verjaardagen!$C$2:$C$101,1,FALSE))=TRUE,"",VLOOKUP(CONCATENATE(DAY($F340),"-",MONTH($F340)),Verjaardagen!$C$2:$E$101,3,FALSE))</f>
        <v/>
      </c>
      <c r="AI340" s="15" t="str">
        <f>IF(ISERROR(VLOOKUP(F340,'School(vakanties)&amp;Activiteiten'!A$4:A$102,1,FALSE)=TRUE),IF(ISERROR(VLOOKUP(F340,'School(vakanties)&amp;Activiteiten'!B$4:B$102,1,FALSE)=TRUE),IF(AJ340&gt;0,AI339,""),VLOOKUP(F340,'School(vakanties)&amp;Activiteiten'!B$4:C$102,2,FALSE)),VLOOKUP(F340,'School(vakanties)&amp;Activiteiten'!A$4:C$102,3,FALSE))</f>
        <v/>
      </c>
      <c r="AJ340" s="16">
        <f>IF(ISERROR(VLOOKUP(F340,'School(vakanties)&amp;Activiteiten'!A$4:A$102,1,FALSE)=TRUE),IF(AND(AJ339&gt;0,AJ339&lt;999),AJ339-1,0),VLOOKUP(F340,'School(vakanties)&amp;Activiteiten'!A$4:D$102,4,FALSE))</f>
        <v>0</v>
      </c>
    </row>
    <row r="341" spans="1:36" x14ac:dyDescent="0.25">
      <c r="A341" s="180" t="str">
        <f t="shared" si="15"/>
        <v>--</v>
      </c>
      <c r="B341" s="110" t="str">
        <f t="shared" si="16"/>
        <v>--</v>
      </c>
      <c r="C341" s="179" t="str">
        <f>IF(F341="--","--",IF(ISEVEN(B341)=TRUE,SUBSTITUTE(LEFT(VLOOKUP(E341,'Basisgegevens+Uitleg'!$B$19:$D$25,3,),1),0,"--"),SUBSTITUTE(LEFT(VLOOKUP(E341,'Basisgegevens+Uitleg'!$B$19:$C$25,2,),1),0,"--")))</f>
        <v>--</v>
      </c>
      <c r="D341" s="179" t="str">
        <f>IF(F341="--","--",TRIM(IF(ISERROR(SEARCH("V",IF(IF('Basisgegevens+Uitleg'!$C$5="Ja",LEN(G341&amp;H341&amp;I341&amp;J341),0)+IF('Basisgegevens+Uitleg'!$C$6="Ja",LEN(L341&amp;M341&amp;N341&amp;O341),0)+IF('Basisgegevens+Uitleg'!$C$7="Ja",LEN(Q341&amp;R341&amp;S341&amp;T341),0)+IF('Basisgegevens+Uitleg'!$C$8="Ja",LEN(V341&amp;W341&amp;X341&amp;Y341),0)+IF('Basisgegevens+Uitleg'!$C$9="Ja",LEN(AA341&amp;AB341&amp;AC341&amp;AD341),0)&lt;(4+IF('Basisgegevens+Uitleg'!$C$6="Ja",4,0)+IF('Basisgegevens+Uitleg'!$C$7="Ja",4,0)+IF('Basisgegevens+Uitleg'!$C$8="Ja",4,0)+IF('Basisgegevens+Uitleg'!$C$9="Ja",4,0)),C341,"Niet")&amp;(G341&amp;H341&amp;I341&amp;J341&amp;IF('Basisgegevens+Uitleg'!$C$6="Ja",L341&amp;M341&amp;N341&amp;O341,"")&amp;IF('Basisgegevens+Uitleg'!$C$7="Ja",Q341&amp;R341&amp;S341&amp;T341,"")&amp;IF('Basisgegevens+Uitleg'!$C$8="Ja",V341&amp;W341&amp;X341&amp;Y341,"")&amp;IF('Basisgegevens+Uitleg'!$C$9="Ja",AA341&amp;AB341&amp;AC341&amp;AD341,"")),1))=TRUE,"","V ")&amp;IF(ISERROR(SEARCH("M",IF(IF('Basisgegevens+Uitleg'!$C$5="Ja",LEN(G341&amp;H341&amp;I341&amp;J341),0)+IF('Basisgegevens+Uitleg'!$C$6="Ja",LEN(L341&amp;M341&amp;N341&amp;O341),0)+IF('Basisgegevens+Uitleg'!$C$7="Ja",LEN(Q341&amp;R341&amp;S341&amp;T341),0)+IF('Basisgegevens+Uitleg'!$C$8="Ja",LEN(V341&amp;W341&amp;X341&amp;Y341),0)+IF('Basisgegevens+Uitleg'!$C$9="Ja",LEN(AA341&amp;AB341&amp;AC341&amp;AD341),0)&lt;(4+IF('Basisgegevens+Uitleg'!$C$6="Ja",4,0)+IF('Basisgegevens+Uitleg'!$C$7="Ja",4,0)+IF('Basisgegevens+Uitleg'!$C$8="Ja",4,0)+IF('Basisgegevens+Uitleg'!$C$9="Ja",4,0)),C341,"Niet")&amp;(G341&amp;H341&amp;I341&amp;J341&amp;IF('Basisgegevens+Uitleg'!$C$6="Ja",L341&amp;M341&amp;N341&amp;O341,"")&amp;IF('Basisgegevens+Uitleg'!$C$7="Ja",Q341&amp;R341&amp;S341&amp;T341,"")&amp;IF('Basisgegevens+Uitleg'!$C$8="Ja",V341&amp;W341&amp;X341&amp;Y341,"")&amp;IF('Basisgegevens+Uitleg'!$C$9="Ja",AA341&amp;AB341&amp;AC341&amp;AD341,"")),1))=TRUE,"","M ")&amp;IF(ISERROR(SEARCH("A",IF(IF('Basisgegevens+Uitleg'!$C$5="Ja",LEN(G341&amp;H341&amp;I341&amp;J341),0)+IF('Basisgegevens+Uitleg'!$C$6="Ja",LEN(L341&amp;M341&amp;N341&amp;O341),0)+IF('Basisgegevens+Uitleg'!$C$7="Ja",LEN(Q341&amp;R341&amp;S341&amp;T341),0)+IF('Basisgegevens+Uitleg'!$C$8="Ja",LEN(V341&amp;W341&amp;X341&amp;Y341),0)+IF('Basisgegevens+Uitleg'!$C$9="Ja",LEN(AA341&amp;AB341&amp;AC341&amp;AD341),0)&lt;(4+IF('Basisgegevens+Uitleg'!$C$6="Ja",4,0)+IF('Basisgegevens+Uitleg'!$C$7="Ja",4,0)+IF('Basisgegevens+Uitleg'!$C$8="Ja",4,0)+IF('Basisgegevens+Uitleg'!$C$9="Ja",4,0)),C341,"Niet")&amp;(G341&amp;H341&amp;I341&amp;J341&amp;IF('Basisgegevens+Uitleg'!$C$6="Ja",L341&amp;M341&amp;N341&amp;O341,"")&amp;IF('Basisgegevens+Uitleg'!$C$7="Ja",Q341&amp;R341&amp;S341&amp;T341,"")&amp;IF('Basisgegevens+Uitleg'!$C$8="Ja",V341&amp;W341&amp;X341&amp;Y341,"")&amp;IF('Basisgegevens+Uitleg'!$C$9="Ja",AA341&amp;AB341&amp;AC341&amp;AD341,"")),1))=TRUE,"","A")))</f>
        <v>--</v>
      </c>
      <c r="E341" s="110" t="str">
        <f t="shared" si="17"/>
        <v>--</v>
      </c>
      <c r="F341" s="138" t="str">
        <f>IF(ROW(E341)-5&lt;='Basisgegevens+Uitleg'!$C$2,F340+1,"--")</f>
        <v>--</v>
      </c>
      <c r="G341" s="86"/>
      <c r="H341" s="82"/>
      <c r="I341" s="82"/>
      <c r="J341" s="87"/>
      <c r="K341" s="9"/>
      <c r="L341" s="86"/>
      <c r="M341" s="82"/>
      <c r="N341" s="82"/>
      <c r="O341" s="87"/>
      <c r="P341" s="9"/>
      <c r="Q341" s="86"/>
      <c r="R341" s="82"/>
      <c r="S341" s="82"/>
      <c r="T341" s="87"/>
      <c r="U341" s="9"/>
      <c r="V341" s="86"/>
      <c r="W341" s="82"/>
      <c r="X341" s="82"/>
      <c r="Y341" s="87"/>
      <c r="Z341" s="9"/>
      <c r="AA341" s="86"/>
      <c r="AB341" s="82"/>
      <c r="AC341" s="82"/>
      <c r="AD341" s="87"/>
      <c r="AE341" s="9"/>
      <c r="AF341" s="108"/>
      <c r="AG341" s="18" t="str">
        <f>IF(ISERROR(VLOOKUP($F341,'Speciale dagen&amp;Activiteiten'!$A$3:$A$100,1,FALSE))=TRUE,"",VLOOKUP($F341,'Speciale dagen&amp;Activiteiten'!$A$3:$B$100,2,FALSE))</f>
        <v/>
      </c>
      <c r="AH341" s="14" t="str">
        <f>IF(ISERROR(VLOOKUP(CONCATENATE(DAY($F341),"-",MONTH($F341)),Verjaardagen!$C$2:$C$101,1,FALSE))=TRUE,"",VLOOKUP(CONCATENATE(DAY($F341),"-",MONTH($F341)),Verjaardagen!$C$2:$E$101,3,FALSE))</f>
        <v/>
      </c>
      <c r="AI341" s="15" t="str">
        <f>IF(ISERROR(VLOOKUP(F341,'School(vakanties)&amp;Activiteiten'!A$4:A$102,1,FALSE)=TRUE),IF(ISERROR(VLOOKUP(F341,'School(vakanties)&amp;Activiteiten'!B$4:B$102,1,FALSE)=TRUE),IF(AJ341&gt;0,AI340,""),VLOOKUP(F341,'School(vakanties)&amp;Activiteiten'!B$4:C$102,2,FALSE)),VLOOKUP(F341,'School(vakanties)&amp;Activiteiten'!A$4:C$102,3,FALSE))</f>
        <v/>
      </c>
      <c r="AJ341" s="16">
        <f>IF(ISERROR(VLOOKUP(F341,'School(vakanties)&amp;Activiteiten'!A$4:A$102,1,FALSE)=TRUE),IF(AND(AJ340&gt;0,AJ340&lt;999),AJ340-1,0),VLOOKUP(F341,'School(vakanties)&amp;Activiteiten'!A$4:D$102,4,FALSE))</f>
        <v>0</v>
      </c>
    </row>
    <row r="342" spans="1:36" x14ac:dyDescent="0.25">
      <c r="A342" s="180" t="str">
        <f t="shared" si="15"/>
        <v>--</v>
      </c>
      <c r="B342" s="110" t="str">
        <f t="shared" si="16"/>
        <v>--</v>
      </c>
      <c r="C342" s="179" t="str">
        <f>IF(F342="--","--",IF(ISEVEN(B342)=TRUE,SUBSTITUTE(LEFT(VLOOKUP(E342,'Basisgegevens+Uitleg'!$B$19:$D$25,3,),1),0,"--"),SUBSTITUTE(LEFT(VLOOKUP(E342,'Basisgegevens+Uitleg'!$B$19:$C$25,2,),1),0,"--")))</f>
        <v>--</v>
      </c>
      <c r="D342" s="179" t="str">
        <f>IF(F342="--","--",TRIM(IF(ISERROR(SEARCH("V",IF(IF('Basisgegevens+Uitleg'!$C$5="Ja",LEN(G342&amp;H342&amp;I342&amp;J342),0)+IF('Basisgegevens+Uitleg'!$C$6="Ja",LEN(L342&amp;M342&amp;N342&amp;O342),0)+IF('Basisgegevens+Uitleg'!$C$7="Ja",LEN(Q342&amp;R342&amp;S342&amp;T342),0)+IF('Basisgegevens+Uitleg'!$C$8="Ja",LEN(V342&amp;W342&amp;X342&amp;Y342),0)+IF('Basisgegevens+Uitleg'!$C$9="Ja",LEN(AA342&amp;AB342&amp;AC342&amp;AD342),0)&lt;(4+IF('Basisgegevens+Uitleg'!$C$6="Ja",4,0)+IF('Basisgegevens+Uitleg'!$C$7="Ja",4,0)+IF('Basisgegevens+Uitleg'!$C$8="Ja",4,0)+IF('Basisgegevens+Uitleg'!$C$9="Ja",4,0)),C342,"Niet")&amp;(G342&amp;H342&amp;I342&amp;J342&amp;IF('Basisgegevens+Uitleg'!$C$6="Ja",L342&amp;M342&amp;N342&amp;O342,"")&amp;IF('Basisgegevens+Uitleg'!$C$7="Ja",Q342&amp;R342&amp;S342&amp;T342,"")&amp;IF('Basisgegevens+Uitleg'!$C$8="Ja",V342&amp;W342&amp;X342&amp;Y342,"")&amp;IF('Basisgegevens+Uitleg'!$C$9="Ja",AA342&amp;AB342&amp;AC342&amp;AD342,"")),1))=TRUE,"","V ")&amp;IF(ISERROR(SEARCH("M",IF(IF('Basisgegevens+Uitleg'!$C$5="Ja",LEN(G342&amp;H342&amp;I342&amp;J342),0)+IF('Basisgegevens+Uitleg'!$C$6="Ja",LEN(L342&amp;M342&amp;N342&amp;O342),0)+IF('Basisgegevens+Uitleg'!$C$7="Ja",LEN(Q342&amp;R342&amp;S342&amp;T342),0)+IF('Basisgegevens+Uitleg'!$C$8="Ja",LEN(V342&amp;W342&amp;X342&amp;Y342),0)+IF('Basisgegevens+Uitleg'!$C$9="Ja",LEN(AA342&amp;AB342&amp;AC342&amp;AD342),0)&lt;(4+IF('Basisgegevens+Uitleg'!$C$6="Ja",4,0)+IF('Basisgegevens+Uitleg'!$C$7="Ja",4,0)+IF('Basisgegevens+Uitleg'!$C$8="Ja",4,0)+IF('Basisgegevens+Uitleg'!$C$9="Ja",4,0)),C342,"Niet")&amp;(G342&amp;H342&amp;I342&amp;J342&amp;IF('Basisgegevens+Uitleg'!$C$6="Ja",L342&amp;M342&amp;N342&amp;O342,"")&amp;IF('Basisgegevens+Uitleg'!$C$7="Ja",Q342&amp;R342&amp;S342&amp;T342,"")&amp;IF('Basisgegevens+Uitleg'!$C$8="Ja",V342&amp;W342&amp;X342&amp;Y342,"")&amp;IF('Basisgegevens+Uitleg'!$C$9="Ja",AA342&amp;AB342&amp;AC342&amp;AD342,"")),1))=TRUE,"","M ")&amp;IF(ISERROR(SEARCH("A",IF(IF('Basisgegevens+Uitleg'!$C$5="Ja",LEN(G342&amp;H342&amp;I342&amp;J342),0)+IF('Basisgegevens+Uitleg'!$C$6="Ja",LEN(L342&amp;M342&amp;N342&amp;O342),0)+IF('Basisgegevens+Uitleg'!$C$7="Ja",LEN(Q342&amp;R342&amp;S342&amp;T342),0)+IF('Basisgegevens+Uitleg'!$C$8="Ja",LEN(V342&amp;W342&amp;X342&amp;Y342),0)+IF('Basisgegevens+Uitleg'!$C$9="Ja",LEN(AA342&amp;AB342&amp;AC342&amp;AD342),0)&lt;(4+IF('Basisgegevens+Uitleg'!$C$6="Ja",4,0)+IF('Basisgegevens+Uitleg'!$C$7="Ja",4,0)+IF('Basisgegevens+Uitleg'!$C$8="Ja",4,0)+IF('Basisgegevens+Uitleg'!$C$9="Ja",4,0)),C342,"Niet")&amp;(G342&amp;H342&amp;I342&amp;J342&amp;IF('Basisgegevens+Uitleg'!$C$6="Ja",L342&amp;M342&amp;N342&amp;O342,"")&amp;IF('Basisgegevens+Uitleg'!$C$7="Ja",Q342&amp;R342&amp;S342&amp;T342,"")&amp;IF('Basisgegevens+Uitleg'!$C$8="Ja",V342&amp;W342&amp;X342&amp;Y342,"")&amp;IF('Basisgegevens+Uitleg'!$C$9="Ja",AA342&amp;AB342&amp;AC342&amp;AD342,"")),1))=TRUE,"","A")))</f>
        <v>--</v>
      </c>
      <c r="E342" s="110" t="str">
        <f t="shared" si="17"/>
        <v>--</v>
      </c>
      <c r="F342" s="138" t="str">
        <f>IF(ROW(E342)-5&lt;='Basisgegevens+Uitleg'!$C$2,F341+1,"--")</f>
        <v>--</v>
      </c>
      <c r="G342" s="86"/>
      <c r="H342" s="82"/>
      <c r="I342" s="82"/>
      <c r="J342" s="87"/>
      <c r="K342" s="9"/>
      <c r="L342" s="86"/>
      <c r="M342" s="82"/>
      <c r="N342" s="82"/>
      <c r="O342" s="87"/>
      <c r="P342" s="9"/>
      <c r="Q342" s="86"/>
      <c r="R342" s="82"/>
      <c r="S342" s="82"/>
      <c r="T342" s="87"/>
      <c r="U342" s="9"/>
      <c r="V342" s="86"/>
      <c r="W342" s="82"/>
      <c r="X342" s="82"/>
      <c r="Y342" s="87"/>
      <c r="Z342" s="9"/>
      <c r="AA342" s="86"/>
      <c r="AB342" s="82"/>
      <c r="AC342" s="82"/>
      <c r="AD342" s="87"/>
      <c r="AE342" s="9"/>
      <c r="AF342" s="108"/>
      <c r="AG342" s="18" t="str">
        <f>IF(ISERROR(VLOOKUP($F342,'Speciale dagen&amp;Activiteiten'!$A$3:$A$100,1,FALSE))=TRUE,"",VLOOKUP($F342,'Speciale dagen&amp;Activiteiten'!$A$3:$B$100,2,FALSE))</f>
        <v/>
      </c>
      <c r="AH342" s="14" t="str">
        <f>IF(ISERROR(VLOOKUP(CONCATENATE(DAY($F342),"-",MONTH($F342)),Verjaardagen!$C$2:$C$101,1,FALSE))=TRUE,"",VLOOKUP(CONCATENATE(DAY($F342),"-",MONTH($F342)),Verjaardagen!$C$2:$E$101,3,FALSE))</f>
        <v/>
      </c>
      <c r="AI342" s="15" t="str">
        <f>IF(ISERROR(VLOOKUP(F342,'School(vakanties)&amp;Activiteiten'!A$4:A$102,1,FALSE)=TRUE),IF(ISERROR(VLOOKUP(F342,'School(vakanties)&amp;Activiteiten'!B$4:B$102,1,FALSE)=TRUE),IF(AJ342&gt;0,AI341,""),VLOOKUP(F342,'School(vakanties)&amp;Activiteiten'!B$4:C$102,2,FALSE)),VLOOKUP(F342,'School(vakanties)&amp;Activiteiten'!A$4:C$102,3,FALSE))</f>
        <v/>
      </c>
      <c r="AJ342" s="16">
        <f>IF(ISERROR(VLOOKUP(F342,'School(vakanties)&amp;Activiteiten'!A$4:A$102,1,FALSE)=TRUE),IF(AND(AJ341&gt;0,AJ341&lt;999),AJ341-1,0),VLOOKUP(F342,'School(vakanties)&amp;Activiteiten'!A$4:D$102,4,FALSE))</f>
        <v>0</v>
      </c>
    </row>
    <row r="343" spans="1:36" x14ac:dyDescent="0.25">
      <c r="A343" s="180" t="str">
        <f t="shared" si="15"/>
        <v>--</v>
      </c>
      <c r="B343" s="110" t="str">
        <f t="shared" si="16"/>
        <v>--</v>
      </c>
      <c r="C343" s="179" t="str">
        <f>IF(F343="--","--",IF(ISEVEN(B343)=TRUE,SUBSTITUTE(LEFT(VLOOKUP(E343,'Basisgegevens+Uitleg'!$B$19:$D$25,3,),1),0,"--"),SUBSTITUTE(LEFT(VLOOKUP(E343,'Basisgegevens+Uitleg'!$B$19:$C$25,2,),1),0,"--")))</f>
        <v>--</v>
      </c>
      <c r="D343" s="179" t="str">
        <f>IF(F343="--","--",TRIM(IF(ISERROR(SEARCH("V",IF(IF('Basisgegevens+Uitleg'!$C$5="Ja",LEN(G343&amp;H343&amp;I343&amp;J343),0)+IF('Basisgegevens+Uitleg'!$C$6="Ja",LEN(L343&amp;M343&amp;N343&amp;O343),0)+IF('Basisgegevens+Uitleg'!$C$7="Ja",LEN(Q343&amp;R343&amp;S343&amp;T343),0)+IF('Basisgegevens+Uitleg'!$C$8="Ja",LEN(V343&amp;W343&amp;X343&amp;Y343),0)+IF('Basisgegevens+Uitleg'!$C$9="Ja",LEN(AA343&amp;AB343&amp;AC343&amp;AD343),0)&lt;(4+IF('Basisgegevens+Uitleg'!$C$6="Ja",4,0)+IF('Basisgegevens+Uitleg'!$C$7="Ja",4,0)+IF('Basisgegevens+Uitleg'!$C$8="Ja",4,0)+IF('Basisgegevens+Uitleg'!$C$9="Ja",4,0)),C343,"Niet")&amp;(G343&amp;H343&amp;I343&amp;J343&amp;IF('Basisgegevens+Uitleg'!$C$6="Ja",L343&amp;M343&amp;N343&amp;O343,"")&amp;IF('Basisgegevens+Uitleg'!$C$7="Ja",Q343&amp;R343&amp;S343&amp;T343,"")&amp;IF('Basisgegevens+Uitleg'!$C$8="Ja",V343&amp;W343&amp;X343&amp;Y343,"")&amp;IF('Basisgegevens+Uitleg'!$C$9="Ja",AA343&amp;AB343&amp;AC343&amp;AD343,"")),1))=TRUE,"","V ")&amp;IF(ISERROR(SEARCH("M",IF(IF('Basisgegevens+Uitleg'!$C$5="Ja",LEN(G343&amp;H343&amp;I343&amp;J343),0)+IF('Basisgegevens+Uitleg'!$C$6="Ja",LEN(L343&amp;M343&amp;N343&amp;O343),0)+IF('Basisgegevens+Uitleg'!$C$7="Ja",LEN(Q343&amp;R343&amp;S343&amp;T343),0)+IF('Basisgegevens+Uitleg'!$C$8="Ja",LEN(V343&amp;W343&amp;X343&amp;Y343),0)+IF('Basisgegevens+Uitleg'!$C$9="Ja",LEN(AA343&amp;AB343&amp;AC343&amp;AD343),0)&lt;(4+IF('Basisgegevens+Uitleg'!$C$6="Ja",4,0)+IF('Basisgegevens+Uitleg'!$C$7="Ja",4,0)+IF('Basisgegevens+Uitleg'!$C$8="Ja",4,0)+IF('Basisgegevens+Uitleg'!$C$9="Ja",4,0)),C343,"Niet")&amp;(G343&amp;H343&amp;I343&amp;J343&amp;IF('Basisgegevens+Uitleg'!$C$6="Ja",L343&amp;M343&amp;N343&amp;O343,"")&amp;IF('Basisgegevens+Uitleg'!$C$7="Ja",Q343&amp;R343&amp;S343&amp;T343,"")&amp;IF('Basisgegevens+Uitleg'!$C$8="Ja",V343&amp;W343&amp;X343&amp;Y343,"")&amp;IF('Basisgegevens+Uitleg'!$C$9="Ja",AA343&amp;AB343&amp;AC343&amp;AD343,"")),1))=TRUE,"","M ")&amp;IF(ISERROR(SEARCH("A",IF(IF('Basisgegevens+Uitleg'!$C$5="Ja",LEN(G343&amp;H343&amp;I343&amp;J343),0)+IF('Basisgegevens+Uitleg'!$C$6="Ja",LEN(L343&amp;M343&amp;N343&amp;O343),0)+IF('Basisgegevens+Uitleg'!$C$7="Ja",LEN(Q343&amp;R343&amp;S343&amp;T343),0)+IF('Basisgegevens+Uitleg'!$C$8="Ja",LEN(V343&amp;W343&amp;X343&amp;Y343),0)+IF('Basisgegevens+Uitleg'!$C$9="Ja",LEN(AA343&amp;AB343&amp;AC343&amp;AD343),0)&lt;(4+IF('Basisgegevens+Uitleg'!$C$6="Ja",4,0)+IF('Basisgegevens+Uitleg'!$C$7="Ja",4,0)+IF('Basisgegevens+Uitleg'!$C$8="Ja",4,0)+IF('Basisgegevens+Uitleg'!$C$9="Ja",4,0)),C343,"Niet")&amp;(G343&amp;H343&amp;I343&amp;J343&amp;IF('Basisgegevens+Uitleg'!$C$6="Ja",L343&amp;M343&amp;N343&amp;O343,"")&amp;IF('Basisgegevens+Uitleg'!$C$7="Ja",Q343&amp;R343&amp;S343&amp;T343,"")&amp;IF('Basisgegevens+Uitleg'!$C$8="Ja",V343&amp;W343&amp;X343&amp;Y343,"")&amp;IF('Basisgegevens+Uitleg'!$C$9="Ja",AA343&amp;AB343&amp;AC343&amp;AD343,"")),1))=TRUE,"","A")))</f>
        <v>--</v>
      </c>
      <c r="E343" s="110" t="str">
        <f t="shared" si="17"/>
        <v>--</v>
      </c>
      <c r="F343" s="138" t="str">
        <f>IF(ROW(E343)-5&lt;='Basisgegevens+Uitleg'!$C$2,F342+1,"--")</f>
        <v>--</v>
      </c>
      <c r="G343" s="86"/>
      <c r="H343" s="82"/>
      <c r="I343" s="82"/>
      <c r="J343" s="87"/>
      <c r="K343" s="9"/>
      <c r="L343" s="86"/>
      <c r="M343" s="82"/>
      <c r="N343" s="82"/>
      <c r="O343" s="87"/>
      <c r="P343" s="9"/>
      <c r="Q343" s="86"/>
      <c r="R343" s="82"/>
      <c r="S343" s="82"/>
      <c r="T343" s="87"/>
      <c r="U343" s="9"/>
      <c r="V343" s="86"/>
      <c r="W343" s="82"/>
      <c r="X343" s="82"/>
      <c r="Y343" s="87"/>
      <c r="Z343" s="9"/>
      <c r="AA343" s="86"/>
      <c r="AB343" s="82"/>
      <c r="AC343" s="82"/>
      <c r="AD343" s="87"/>
      <c r="AE343" s="9"/>
      <c r="AF343" s="108"/>
      <c r="AG343" s="18" t="str">
        <f>IF(ISERROR(VLOOKUP($F343,'Speciale dagen&amp;Activiteiten'!$A$3:$A$100,1,FALSE))=TRUE,"",VLOOKUP($F343,'Speciale dagen&amp;Activiteiten'!$A$3:$B$100,2,FALSE))</f>
        <v/>
      </c>
      <c r="AH343" s="14" t="str">
        <f>IF(ISERROR(VLOOKUP(CONCATENATE(DAY($F343),"-",MONTH($F343)),Verjaardagen!$C$2:$C$101,1,FALSE))=TRUE,"",VLOOKUP(CONCATENATE(DAY($F343),"-",MONTH($F343)),Verjaardagen!$C$2:$E$101,3,FALSE))</f>
        <v/>
      </c>
      <c r="AI343" s="15" t="str">
        <f>IF(ISERROR(VLOOKUP(F343,'School(vakanties)&amp;Activiteiten'!A$4:A$102,1,FALSE)=TRUE),IF(ISERROR(VLOOKUP(F343,'School(vakanties)&amp;Activiteiten'!B$4:B$102,1,FALSE)=TRUE),IF(AJ343&gt;0,AI342,""),VLOOKUP(F343,'School(vakanties)&amp;Activiteiten'!B$4:C$102,2,FALSE)),VLOOKUP(F343,'School(vakanties)&amp;Activiteiten'!A$4:C$102,3,FALSE))</f>
        <v/>
      </c>
      <c r="AJ343" s="16">
        <f>IF(ISERROR(VLOOKUP(F343,'School(vakanties)&amp;Activiteiten'!A$4:A$102,1,FALSE)=TRUE),IF(AND(AJ342&gt;0,AJ342&lt;999),AJ342-1,0),VLOOKUP(F343,'School(vakanties)&amp;Activiteiten'!A$4:D$102,4,FALSE))</f>
        <v>0</v>
      </c>
    </row>
    <row r="344" spans="1:36" x14ac:dyDescent="0.25">
      <c r="A344" s="180" t="str">
        <f t="shared" si="15"/>
        <v>--</v>
      </c>
      <c r="B344" s="110" t="str">
        <f t="shared" si="16"/>
        <v>--</v>
      </c>
      <c r="C344" s="179" t="str">
        <f>IF(F344="--","--",IF(ISEVEN(B344)=TRUE,SUBSTITUTE(LEFT(VLOOKUP(E344,'Basisgegevens+Uitleg'!$B$19:$D$25,3,),1),0,"--"),SUBSTITUTE(LEFT(VLOOKUP(E344,'Basisgegevens+Uitleg'!$B$19:$C$25,2,),1),0,"--")))</f>
        <v>--</v>
      </c>
      <c r="D344" s="179" t="str">
        <f>IF(F344="--","--",TRIM(IF(ISERROR(SEARCH("V",IF(IF('Basisgegevens+Uitleg'!$C$5="Ja",LEN(G344&amp;H344&amp;I344&amp;J344),0)+IF('Basisgegevens+Uitleg'!$C$6="Ja",LEN(L344&amp;M344&amp;N344&amp;O344),0)+IF('Basisgegevens+Uitleg'!$C$7="Ja",LEN(Q344&amp;R344&amp;S344&amp;T344),0)+IF('Basisgegevens+Uitleg'!$C$8="Ja",LEN(V344&amp;W344&amp;X344&amp;Y344),0)+IF('Basisgegevens+Uitleg'!$C$9="Ja",LEN(AA344&amp;AB344&amp;AC344&amp;AD344),0)&lt;(4+IF('Basisgegevens+Uitleg'!$C$6="Ja",4,0)+IF('Basisgegevens+Uitleg'!$C$7="Ja",4,0)+IF('Basisgegevens+Uitleg'!$C$8="Ja",4,0)+IF('Basisgegevens+Uitleg'!$C$9="Ja",4,0)),C344,"Niet")&amp;(G344&amp;H344&amp;I344&amp;J344&amp;IF('Basisgegevens+Uitleg'!$C$6="Ja",L344&amp;M344&amp;N344&amp;O344,"")&amp;IF('Basisgegevens+Uitleg'!$C$7="Ja",Q344&amp;R344&amp;S344&amp;T344,"")&amp;IF('Basisgegevens+Uitleg'!$C$8="Ja",V344&amp;W344&amp;X344&amp;Y344,"")&amp;IF('Basisgegevens+Uitleg'!$C$9="Ja",AA344&amp;AB344&amp;AC344&amp;AD344,"")),1))=TRUE,"","V ")&amp;IF(ISERROR(SEARCH("M",IF(IF('Basisgegevens+Uitleg'!$C$5="Ja",LEN(G344&amp;H344&amp;I344&amp;J344),0)+IF('Basisgegevens+Uitleg'!$C$6="Ja",LEN(L344&amp;M344&amp;N344&amp;O344),0)+IF('Basisgegevens+Uitleg'!$C$7="Ja",LEN(Q344&amp;R344&amp;S344&amp;T344),0)+IF('Basisgegevens+Uitleg'!$C$8="Ja",LEN(V344&amp;W344&amp;X344&amp;Y344),0)+IF('Basisgegevens+Uitleg'!$C$9="Ja",LEN(AA344&amp;AB344&amp;AC344&amp;AD344),0)&lt;(4+IF('Basisgegevens+Uitleg'!$C$6="Ja",4,0)+IF('Basisgegevens+Uitleg'!$C$7="Ja",4,0)+IF('Basisgegevens+Uitleg'!$C$8="Ja",4,0)+IF('Basisgegevens+Uitleg'!$C$9="Ja",4,0)),C344,"Niet")&amp;(G344&amp;H344&amp;I344&amp;J344&amp;IF('Basisgegevens+Uitleg'!$C$6="Ja",L344&amp;M344&amp;N344&amp;O344,"")&amp;IF('Basisgegevens+Uitleg'!$C$7="Ja",Q344&amp;R344&amp;S344&amp;T344,"")&amp;IF('Basisgegevens+Uitleg'!$C$8="Ja",V344&amp;W344&amp;X344&amp;Y344,"")&amp;IF('Basisgegevens+Uitleg'!$C$9="Ja",AA344&amp;AB344&amp;AC344&amp;AD344,"")),1))=TRUE,"","M ")&amp;IF(ISERROR(SEARCH("A",IF(IF('Basisgegevens+Uitleg'!$C$5="Ja",LEN(G344&amp;H344&amp;I344&amp;J344),0)+IF('Basisgegevens+Uitleg'!$C$6="Ja",LEN(L344&amp;M344&amp;N344&amp;O344),0)+IF('Basisgegevens+Uitleg'!$C$7="Ja",LEN(Q344&amp;R344&amp;S344&amp;T344),0)+IF('Basisgegevens+Uitleg'!$C$8="Ja",LEN(V344&amp;W344&amp;X344&amp;Y344),0)+IF('Basisgegevens+Uitleg'!$C$9="Ja",LEN(AA344&amp;AB344&amp;AC344&amp;AD344),0)&lt;(4+IF('Basisgegevens+Uitleg'!$C$6="Ja",4,0)+IF('Basisgegevens+Uitleg'!$C$7="Ja",4,0)+IF('Basisgegevens+Uitleg'!$C$8="Ja",4,0)+IF('Basisgegevens+Uitleg'!$C$9="Ja",4,0)),C344,"Niet")&amp;(G344&amp;H344&amp;I344&amp;J344&amp;IF('Basisgegevens+Uitleg'!$C$6="Ja",L344&amp;M344&amp;N344&amp;O344,"")&amp;IF('Basisgegevens+Uitleg'!$C$7="Ja",Q344&amp;R344&amp;S344&amp;T344,"")&amp;IF('Basisgegevens+Uitleg'!$C$8="Ja",V344&amp;W344&amp;X344&amp;Y344,"")&amp;IF('Basisgegevens+Uitleg'!$C$9="Ja",AA344&amp;AB344&amp;AC344&amp;AD344,"")),1))=TRUE,"","A")))</f>
        <v>--</v>
      </c>
      <c r="E344" s="110" t="str">
        <f t="shared" si="17"/>
        <v>--</v>
      </c>
      <c r="F344" s="138" t="str">
        <f>IF(ROW(E344)-5&lt;='Basisgegevens+Uitleg'!$C$2,F343+1,"--")</f>
        <v>--</v>
      </c>
      <c r="G344" s="86"/>
      <c r="H344" s="82"/>
      <c r="I344" s="82"/>
      <c r="J344" s="87"/>
      <c r="K344" s="9"/>
      <c r="L344" s="86"/>
      <c r="M344" s="82"/>
      <c r="N344" s="82"/>
      <c r="O344" s="87"/>
      <c r="P344" s="9"/>
      <c r="Q344" s="86"/>
      <c r="R344" s="82"/>
      <c r="S344" s="82"/>
      <c r="T344" s="87"/>
      <c r="U344" s="9"/>
      <c r="V344" s="86"/>
      <c r="W344" s="82"/>
      <c r="X344" s="82"/>
      <c r="Y344" s="87"/>
      <c r="Z344" s="9"/>
      <c r="AA344" s="86"/>
      <c r="AB344" s="82"/>
      <c r="AC344" s="82"/>
      <c r="AD344" s="87"/>
      <c r="AE344" s="9"/>
      <c r="AF344" s="108"/>
      <c r="AG344" s="18" t="str">
        <f>IF(ISERROR(VLOOKUP($F344,'Speciale dagen&amp;Activiteiten'!$A$3:$A$100,1,FALSE))=TRUE,"",VLOOKUP($F344,'Speciale dagen&amp;Activiteiten'!$A$3:$B$100,2,FALSE))</f>
        <v/>
      </c>
      <c r="AH344" s="14" t="str">
        <f>IF(ISERROR(VLOOKUP(CONCATENATE(DAY($F344),"-",MONTH($F344)),Verjaardagen!$C$2:$C$101,1,FALSE))=TRUE,"",VLOOKUP(CONCATENATE(DAY($F344),"-",MONTH($F344)),Verjaardagen!$C$2:$E$101,3,FALSE))</f>
        <v/>
      </c>
      <c r="AI344" s="15" t="str">
        <f>IF(ISERROR(VLOOKUP(F344,'School(vakanties)&amp;Activiteiten'!A$4:A$102,1,FALSE)=TRUE),IF(ISERROR(VLOOKUP(F344,'School(vakanties)&amp;Activiteiten'!B$4:B$102,1,FALSE)=TRUE),IF(AJ344&gt;0,AI343,""),VLOOKUP(F344,'School(vakanties)&amp;Activiteiten'!B$4:C$102,2,FALSE)),VLOOKUP(F344,'School(vakanties)&amp;Activiteiten'!A$4:C$102,3,FALSE))</f>
        <v/>
      </c>
      <c r="AJ344" s="16">
        <f>IF(ISERROR(VLOOKUP(F344,'School(vakanties)&amp;Activiteiten'!A$4:A$102,1,FALSE)=TRUE),IF(AND(AJ343&gt;0,AJ343&lt;999),AJ343-1,0),VLOOKUP(F344,'School(vakanties)&amp;Activiteiten'!A$4:D$102,4,FALSE))</f>
        <v>0</v>
      </c>
    </row>
    <row r="345" spans="1:36" x14ac:dyDescent="0.25">
      <c r="A345" s="180" t="str">
        <f t="shared" si="15"/>
        <v>--</v>
      </c>
      <c r="B345" s="110" t="str">
        <f t="shared" si="16"/>
        <v>--</v>
      </c>
      <c r="C345" s="179" t="str">
        <f>IF(F345="--","--",IF(ISEVEN(B345)=TRUE,SUBSTITUTE(LEFT(VLOOKUP(E345,'Basisgegevens+Uitleg'!$B$19:$D$25,3,),1),0,"--"),SUBSTITUTE(LEFT(VLOOKUP(E345,'Basisgegevens+Uitleg'!$B$19:$C$25,2,),1),0,"--")))</f>
        <v>--</v>
      </c>
      <c r="D345" s="179" t="str">
        <f>IF(F345="--","--",TRIM(IF(ISERROR(SEARCH("V",IF(IF('Basisgegevens+Uitleg'!$C$5="Ja",LEN(G345&amp;H345&amp;I345&amp;J345),0)+IF('Basisgegevens+Uitleg'!$C$6="Ja",LEN(L345&amp;M345&amp;N345&amp;O345),0)+IF('Basisgegevens+Uitleg'!$C$7="Ja",LEN(Q345&amp;R345&amp;S345&amp;T345),0)+IF('Basisgegevens+Uitleg'!$C$8="Ja",LEN(V345&amp;W345&amp;X345&amp;Y345),0)+IF('Basisgegevens+Uitleg'!$C$9="Ja",LEN(AA345&amp;AB345&amp;AC345&amp;AD345),0)&lt;(4+IF('Basisgegevens+Uitleg'!$C$6="Ja",4,0)+IF('Basisgegevens+Uitleg'!$C$7="Ja",4,0)+IF('Basisgegevens+Uitleg'!$C$8="Ja",4,0)+IF('Basisgegevens+Uitleg'!$C$9="Ja",4,0)),C345,"Niet")&amp;(G345&amp;H345&amp;I345&amp;J345&amp;IF('Basisgegevens+Uitleg'!$C$6="Ja",L345&amp;M345&amp;N345&amp;O345,"")&amp;IF('Basisgegevens+Uitleg'!$C$7="Ja",Q345&amp;R345&amp;S345&amp;T345,"")&amp;IF('Basisgegevens+Uitleg'!$C$8="Ja",V345&amp;W345&amp;X345&amp;Y345,"")&amp;IF('Basisgegevens+Uitleg'!$C$9="Ja",AA345&amp;AB345&amp;AC345&amp;AD345,"")),1))=TRUE,"","V ")&amp;IF(ISERROR(SEARCH("M",IF(IF('Basisgegevens+Uitleg'!$C$5="Ja",LEN(G345&amp;H345&amp;I345&amp;J345),0)+IF('Basisgegevens+Uitleg'!$C$6="Ja",LEN(L345&amp;M345&amp;N345&amp;O345),0)+IF('Basisgegevens+Uitleg'!$C$7="Ja",LEN(Q345&amp;R345&amp;S345&amp;T345),0)+IF('Basisgegevens+Uitleg'!$C$8="Ja",LEN(V345&amp;W345&amp;X345&amp;Y345),0)+IF('Basisgegevens+Uitleg'!$C$9="Ja",LEN(AA345&amp;AB345&amp;AC345&amp;AD345),0)&lt;(4+IF('Basisgegevens+Uitleg'!$C$6="Ja",4,0)+IF('Basisgegevens+Uitleg'!$C$7="Ja",4,0)+IF('Basisgegevens+Uitleg'!$C$8="Ja",4,0)+IF('Basisgegevens+Uitleg'!$C$9="Ja",4,0)),C345,"Niet")&amp;(G345&amp;H345&amp;I345&amp;J345&amp;IF('Basisgegevens+Uitleg'!$C$6="Ja",L345&amp;M345&amp;N345&amp;O345,"")&amp;IF('Basisgegevens+Uitleg'!$C$7="Ja",Q345&amp;R345&amp;S345&amp;T345,"")&amp;IF('Basisgegevens+Uitleg'!$C$8="Ja",V345&amp;W345&amp;X345&amp;Y345,"")&amp;IF('Basisgegevens+Uitleg'!$C$9="Ja",AA345&amp;AB345&amp;AC345&amp;AD345,"")),1))=TRUE,"","M ")&amp;IF(ISERROR(SEARCH("A",IF(IF('Basisgegevens+Uitleg'!$C$5="Ja",LEN(G345&amp;H345&amp;I345&amp;J345),0)+IF('Basisgegevens+Uitleg'!$C$6="Ja",LEN(L345&amp;M345&amp;N345&amp;O345),0)+IF('Basisgegevens+Uitleg'!$C$7="Ja",LEN(Q345&amp;R345&amp;S345&amp;T345),0)+IF('Basisgegevens+Uitleg'!$C$8="Ja",LEN(V345&amp;W345&amp;X345&amp;Y345),0)+IF('Basisgegevens+Uitleg'!$C$9="Ja",LEN(AA345&amp;AB345&amp;AC345&amp;AD345),0)&lt;(4+IF('Basisgegevens+Uitleg'!$C$6="Ja",4,0)+IF('Basisgegevens+Uitleg'!$C$7="Ja",4,0)+IF('Basisgegevens+Uitleg'!$C$8="Ja",4,0)+IF('Basisgegevens+Uitleg'!$C$9="Ja",4,0)),C345,"Niet")&amp;(G345&amp;H345&amp;I345&amp;J345&amp;IF('Basisgegevens+Uitleg'!$C$6="Ja",L345&amp;M345&amp;N345&amp;O345,"")&amp;IF('Basisgegevens+Uitleg'!$C$7="Ja",Q345&amp;R345&amp;S345&amp;T345,"")&amp;IF('Basisgegevens+Uitleg'!$C$8="Ja",V345&amp;W345&amp;X345&amp;Y345,"")&amp;IF('Basisgegevens+Uitleg'!$C$9="Ja",AA345&amp;AB345&amp;AC345&amp;AD345,"")),1))=TRUE,"","A")))</f>
        <v>--</v>
      </c>
      <c r="E345" s="110" t="str">
        <f t="shared" si="17"/>
        <v>--</v>
      </c>
      <c r="F345" s="138" t="str">
        <f>IF(ROW(E345)-5&lt;='Basisgegevens+Uitleg'!$C$2,F344+1,"--")</f>
        <v>--</v>
      </c>
      <c r="G345" s="86"/>
      <c r="H345" s="82"/>
      <c r="I345" s="82"/>
      <c r="J345" s="87"/>
      <c r="K345" s="9"/>
      <c r="L345" s="86"/>
      <c r="M345" s="82"/>
      <c r="N345" s="82"/>
      <c r="O345" s="87"/>
      <c r="P345" s="9"/>
      <c r="Q345" s="86"/>
      <c r="R345" s="82"/>
      <c r="S345" s="82"/>
      <c r="T345" s="87"/>
      <c r="U345" s="9"/>
      <c r="V345" s="86"/>
      <c r="W345" s="82"/>
      <c r="X345" s="82"/>
      <c r="Y345" s="87"/>
      <c r="Z345" s="9"/>
      <c r="AA345" s="86"/>
      <c r="AB345" s="82"/>
      <c r="AC345" s="82"/>
      <c r="AD345" s="87"/>
      <c r="AE345" s="9"/>
      <c r="AF345" s="108"/>
      <c r="AG345" s="18" t="str">
        <f>IF(ISERROR(VLOOKUP($F345,'Speciale dagen&amp;Activiteiten'!$A$3:$A$100,1,FALSE))=TRUE,"",VLOOKUP($F345,'Speciale dagen&amp;Activiteiten'!$A$3:$B$100,2,FALSE))</f>
        <v/>
      </c>
      <c r="AH345" s="14" t="str">
        <f>IF(ISERROR(VLOOKUP(CONCATENATE(DAY($F345),"-",MONTH($F345)),Verjaardagen!$C$2:$C$101,1,FALSE))=TRUE,"",VLOOKUP(CONCATENATE(DAY($F345),"-",MONTH($F345)),Verjaardagen!$C$2:$E$101,3,FALSE))</f>
        <v/>
      </c>
      <c r="AI345" s="15" t="str">
        <f>IF(ISERROR(VLOOKUP(F345,'School(vakanties)&amp;Activiteiten'!A$4:A$102,1,FALSE)=TRUE),IF(ISERROR(VLOOKUP(F345,'School(vakanties)&amp;Activiteiten'!B$4:B$102,1,FALSE)=TRUE),IF(AJ345&gt;0,AI344,""),VLOOKUP(F345,'School(vakanties)&amp;Activiteiten'!B$4:C$102,2,FALSE)),VLOOKUP(F345,'School(vakanties)&amp;Activiteiten'!A$4:C$102,3,FALSE))</f>
        <v/>
      </c>
      <c r="AJ345" s="16">
        <f>IF(ISERROR(VLOOKUP(F345,'School(vakanties)&amp;Activiteiten'!A$4:A$102,1,FALSE)=TRUE),IF(AND(AJ344&gt;0,AJ344&lt;999),AJ344-1,0),VLOOKUP(F345,'School(vakanties)&amp;Activiteiten'!A$4:D$102,4,FALSE))</f>
        <v>0</v>
      </c>
    </row>
    <row r="346" spans="1:36" x14ac:dyDescent="0.25">
      <c r="A346" s="180" t="str">
        <f t="shared" si="15"/>
        <v>--</v>
      </c>
      <c r="B346" s="110" t="str">
        <f t="shared" si="16"/>
        <v>--</v>
      </c>
      <c r="C346" s="179" t="str">
        <f>IF(F346="--","--",IF(ISEVEN(B346)=TRUE,SUBSTITUTE(LEFT(VLOOKUP(E346,'Basisgegevens+Uitleg'!$B$19:$D$25,3,),1),0,"--"),SUBSTITUTE(LEFT(VLOOKUP(E346,'Basisgegevens+Uitleg'!$B$19:$C$25,2,),1),0,"--")))</f>
        <v>--</v>
      </c>
      <c r="D346" s="179" t="str">
        <f>IF(F346="--","--",TRIM(IF(ISERROR(SEARCH("V",IF(IF('Basisgegevens+Uitleg'!$C$5="Ja",LEN(G346&amp;H346&amp;I346&amp;J346),0)+IF('Basisgegevens+Uitleg'!$C$6="Ja",LEN(L346&amp;M346&amp;N346&amp;O346),0)+IF('Basisgegevens+Uitleg'!$C$7="Ja",LEN(Q346&amp;R346&amp;S346&amp;T346),0)+IF('Basisgegevens+Uitleg'!$C$8="Ja",LEN(V346&amp;W346&amp;X346&amp;Y346),0)+IF('Basisgegevens+Uitleg'!$C$9="Ja",LEN(AA346&amp;AB346&amp;AC346&amp;AD346),0)&lt;(4+IF('Basisgegevens+Uitleg'!$C$6="Ja",4,0)+IF('Basisgegevens+Uitleg'!$C$7="Ja",4,0)+IF('Basisgegevens+Uitleg'!$C$8="Ja",4,0)+IF('Basisgegevens+Uitleg'!$C$9="Ja",4,0)),C346,"Niet")&amp;(G346&amp;H346&amp;I346&amp;J346&amp;IF('Basisgegevens+Uitleg'!$C$6="Ja",L346&amp;M346&amp;N346&amp;O346,"")&amp;IF('Basisgegevens+Uitleg'!$C$7="Ja",Q346&amp;R346&amp;S346&amp;T346,"")&amp;IF('Basisgegevens+Uitleg'!$C$8="Ja",V346&amp;W346&amp;X346&amp;Y346,"")&amp;IF('Basisgegevens+Uitleg'!$C$9="Ja",AA346&amp;AB346&amp;AC346&amp;AD346,"")),1))=TRUE,"","V ")&amp;IF(ISERROR(SEARCH("M",IF(IF('Basisgegevens+Uitleg'!$C$5="Ja",LEN(G346&amp;H346&amp;I346&amp;J346),0)+IF('Basisgegevens+Uitleg'!$C$6="Ja",LEN(L346&amp;M346&amp;N346&amp;O346),0)+IF('Basisgegevens+Uitleg'!$C$7="Ja",LEN(Q346&amp;R346&amp;S346&amp;T346),0)+IF('Basisgegevens+Uitleg'!$C$8="Ja",LEN(V346&amp;W346&amp;X346&amp;Y346),0)+IF('Basisgegevens+Uitleg'!$C$9="Ja",LEN(AA346&amp;AB346&amp;AC346&amp;AD346),0)&lt;(4+IF('Basisgegevens+Uitleg'!$C$6="Ja",4,0)+IF('Basisgegevens+Uitleg'!$C$7="Ja",4,0)+IF('Basisgegevens+Uitleg'!$C$8="Ja",4,0)+IF('Basisgegevens+Uitleg'!$C$9="Ja",4,0)),C346,"Niet")&amp;(G346&amp;H346&amp;I346&amp;J346&amp;IF('Basisgegevens+Uitleg'!$C$6="Ja",L346&amp;M346&amp;N346&amp;O346,"")&amp;IF('Basisgegevens+Uitleg'!$C$7="Ja",Q346&amp;R346&amp;S346&amp;T346,"")&amp;IF('Basisgegevens+Uitleg'!$C$8="Ja",V346&amp;W346&amp;X346&amp;Y346,"")&amp;IF('Basisgegevens+Uitleg'!$C$9="Ja",AA346&amp;AB346&amp;AC346&amp;AD346,"")),1))=TRUE,"","M ")&amp;IF(ISERROR(SEARCH("A",IF(IF('Basisgegevens+Uitleg'!$C$5="Ja",LEN(G346&amp;H346&amp;I346&amp;J346),0)+IF('Basisgegevens+Uitleg'!$C$6="Ja",LEN(L346&amp;M346&amp;N346&amp;O346),0)+IF('Basisgegevens+Uitleg'!$C$7="Ja",LEN(Q346&amp;R346&amp;S346&amp;T346),0)+IF('Basisgegevens+Uitleg'!$C$8="Ja",LEN(V346&amp;W346&amp;X346&amp;Y346),0)+IF('Basisgegevens+Uitleg'!$C$9="Ja",LEN(AA346&amp;AB346&amp;AC346&amp;AD346),0)&lt;(4+IF('Basisgegevens+Uitleg'!$C$6="Ja",4,0)+IF('Basisgegevens+Uitleg'!$C$7="Ja",4,0)+IF('Basisgegevens+Uitleg'!$C$8="Ja",4,0)+IF('Basisgegevens+Uitleg'!$C$9="Ja",4,0)),C346,"Niet")&amp;(G346&amp;H346&amp;I346&amp;J346&amp;IF('Basisgegevens+Uitleg'!$C$6="Ja",L346&amp;M346&amp;N346&amp;O346,"")&amp;IF('Basisgegevens+Uitleg'!$C$7="Ja",Q346&amp;R346&amp;S346&amp;T346,"")&amp;IF('Basisgegevens+Uitleg'!$C$8="Ja",V346&amp;W346&amp;X346&amp;Y346,"")&amp;IF('Basisgegevens+Uitleg'!$C$9="Ja",AA346&amp;AB346&amp;AC346&amp;AD346,"")),1))=TRUE,"","A")))</f>
        <v>--</v>
      </c>
      <c r="E346" s="110" t="str">
        <f t="shared" si="17"/>
        <v>--</v>
      </c>
      <c r="F346" s="138" t="str">
        <f>IF(ROW(E346)-5&lt;='Basisgegevens+Uitleg'!$C$2,F345+1,"--")</f>
        <v>--</v>
      </c>
      <c r="G346" s="86"/>
      <c r="H346" s="82"/>
      <c r="I346" s="82"/>
      <c r="J346" s="87"/>
      <c r="K346" s="9"/>
      <c r="L346" s="86"/>
      <c r="M346" s="82"/>
      <c r="N346" s="82"/>
      <c r="O346" s="87"/>
      <c r="P346" s="9"/>
      <c r="Q346" s="86"/>
      <c r="R346" s="82"/>
      <c r="S346" s="82"/>
      <c r="T346" s="87"/>
      <c r="U346" s="9"/>
      <c r="V346" s="86"/>
      <c r="W346" s="82"/>
      <c r="X346" s="82"/>
      <c r="Y346" s="87"/>
      <c r="Z346" s="9"/>
      <c r="AA346" s="86"/>
      <c r="AB346" s="82"/>
      <c r="AC346" s="82"/>
      <c r="AD346" s="87"/>
      <c r="AE346" s="9"/>
      <c r="AF346" s="108"/>
      <c r="AG346" s="18" t="str">
        <f>IF(ISERROR(VLOOKUP($F346,'Speciale dagen&amp;Activiteiten'!$A$3:$A$100,1,FALSE))=TRUE,"",VLOOKUP($F346,'Speciale dagen&amp;Activiteiten'!$A$3:$B$100,2,FALSE))</f>
        <v/>
      </c>
      <c r="AH346" s="14" t="str">
        <f>IF(ISERROR(VLOOKUP(CONCATENATE(DAY($F346),"-",MONTH($F346)),Verjaardagen!$C$2:$C$101,1,FALSE))=TRUE,"",VLOOKUP(CONCATENATE(DAY($F346),"-",MONTH($F346)),Verjaardagen!$C$2:$E$101,3,FALSE))</f>
        <v/>
      </c>
      <c r="AI346" s="15" t="str">
        <f>IF(ISERROR(VLOOKUP(F346,'School(vakanties)&amp;Activiteiten'!A$4:A$102,1,FALSE)=TRUE),IF(ISERROR(VLOOKUP(F346,'School(vakanties)&amp;Activiteiten'!B$4:B$102,1,FALSE)=TRUE),IF(AJ346&gt;0,AI345,""),VLOOKUP(F346,'School(vakanties)&amp;Activiteiten'!B$4:C$102,2,FALSE)),VLOOKUP(F346,'School(vakanties)&amp;Activiteiten'!A$4:C$102,3,FALSE))</f>
        <v/>
      </c>
      <c r="AJ346" s="16">
        <f>IF(ISERROR(VLOOKUP(F346,'School(vakanties)&amp;Activiteiten'!A$4:A$102,1,FALSE)=TRUE),IF(AND(AJ345&gt;0,AJ345&lt;999),AJ345-1,0),VLOOKUP(F346,'School(vakanties)&amp;Activiteiten'!A$4:D$102,4,FALSE))</f>
        <v>0</v>
      </c>
    </row>
    <row r="347" spans="1:36" x14ac:dyDescent="0.25">
      <c r="A347" s="180" t="str">
        <f t="shared" si="15"/>
        <v>--</v>
      </c>
      <c r="B347" s="110" t="str">
        <f t="shared" si="16"/>
        <v>--</v>
      </c>
      <c r="C347" s="179" t="str">
        <f>IF(F347="--","--",IF(ISEVEN(B347)=TRUE,SUBSTITUTE(LEFT(VLOOKUP(E347,'Basisgegevens+Uitleg'!$B$19:$D$25,3,),1),0,"--"),SUBSTITUTE(LEFT(VLOOKUP(E347,'Basisgegevens+Uitleg'!$B$19:$C$25,2,),1),0,"--")))</f>
        <v>--</v>
      </c>
      <c r="D347" s="179" t="str">
        <f>IF(F347="--","--",TRIM(IF(ISERROR(SEARCH("V",IF(IF('Basisgegevens+Uitleg'!$C$5="Ja",LEN(G347&amp;H347&amp;I347&amp;J347),0)+IF('Basisgegevens+Uitleg'!$C$6="Ja",LEN(L347&amp;M347&amp;N347&amp;O347),0)+IF('Basisgegevens+Uitleg'!$C$7="Ja",LEN(Q347&amp;R347&amp;S347&amp;T347),0)+IF('Basisgegevens+Uitleg'!$C$8="Ja",LEN(V347&amp;W347&amp;X347&amp;Y347),0)+IF('Basisgegevens+Uitleg'!$C$9="Ja",LEN(AA347&amp;AB347&amp;AC347&amp;AD347),0)&lt;(4+IF('Basisgegevens+Uitleg'!$C$6="Ja",4,0)+IF('Basisgegevens+Uitleg'!$C$7="Ja",4,0)+IF('Basisgegevens+Uitleg'!$C$8="Ja",4,0)+IF('Basisgegevens+Uitleg'!$C$9="Ja",4,0)),C347,"Niet")&amp;(G347&amp;H347&amp;I347&amp;J347&amp;IF('Basisgegevens+Uitleg'!$C$6="Ja",L347&amp;M347&amp;N347&amp;O347,"")&amp;IF('Basisgegevens+Uitleg'!$C$7="Ja",Q347&amp;R347&amp;S347&amp;T347,"")&amp;IF('Basisgegevens+Uitleg'!$C$8="Ja",V347&amp;W347&amp;X347&amp;Y347,"")&amp;IF('Basisgegevens+Uitleg'!$C$9="Ja",AA347&amp;AB347&amp;AC347&amp;AD347,"")),1))=TRUE,"","V ")&amp;IF(ISERROR(SEARCH("M",IF(IF('Basisgegevens+Uitleg'!$C$5="Ja",LEN(G347&amp;H347&amp;I347&amp;J347),0)+IF('Basisgegevens+Uitleg'!$C$6="Ja",LEN(L347&amp;M347&amp;N347&amp;O347),0)+IF('Basisgegevens+Uitleg'!$C$7="Ja",LEN(Q347&amp;R347&amp;S347&amp;T347),0)+IF('Basisgegevens+Uitleg'!$C$8="Ja",LEN(V347&amp;W347&amp;X347&amp;Y347),0)+IF('Basisgegevens+Uitleg'!$C$9="Ja",LEN(AA347&amp;AB347&amp;AC347&amp;AD347),0)&lt;(4+IF('Basisgegevens+Uitleg'!$C$6="Ja",4,0)+IF('Basisgegevens+Uitleg'!$C$7="Ja",4,0)+IF('Basisgegevens+Uitleg'!$C$8="Ja",4,0)+IF('Basisgegevens+Uitleg'!$C$9="Ja",4,0)),C347,"Niet")&amp;(G347&amp;H347&amp;I347&amp;J347&amp;IF('Basisgegevens+Uitleg'!$C$6="Ja",L347&amp;M347&amp;N347&amp;O347,"")&amp;IF('Basisgegevens+Uitleg'!$C$7="Ja",Q347&amp;R347&amp;S347&amp;T347,"")&amp;IF('Basisgegevens+Uitleg'!$C$8="Ja",V347&amp;W347&amp;X347&amp;Y347,"")&amp;IF('Basisgegevens+Uitleg'!$C$9="Ja",AA347&amp;AB347&amp;AC347&amp;AD347,"")),1))=TRUE,"","M ")&amp;IF(ISERROR(SEARCH("A",IF(IF('Basisgegevens+Uitleg'!$C$5="Ja",LEN(G347&amp;H347&amp;I347&amp;J347),0)+IF('Basisgegevens+Uitleg'!$C$6="Ja",LEN(L347&amp;M347&amp;N347&amp;O347),0)+IF('Basisgegevens+Uitleg'!$C$7="Ja",LEN(Q347&amp;R347&amp;S347&amp;T347),0)+IF('Basisgegevens+Uitleg'!$C$8="Ja",LEN(V347&amp;W347&amp;X347&amp;Y347),0)+IF('Basisgegevens+Uitleg'!$C$9="Ja",LEN(AA347&amp;AB347&amp;AC347&amp;AD347),0)&lt;(4+IF('Basisgegevens+Uitleg'!$C$6="Ja",4,0)+IF('Basisgegevens+Uitleg'!$C$7="Ja",4,0)+IF('Basisgegevens+Uitleg'!$C$8="Ja",4,0)+IF('Basisgegevens+Uitleg'!$C$9="Ja",4,0)),C347,"Niet")&amp;(G347&amp;H347&amp;I347&amp;J347&amp;IF('Basisgegevens+Uitleg'!$C$6="Ja",L347&amp;M347&amp;N347&amp;O347,"")&amp;IF('Basisgegevens+Uitleg'!$C$7="Ja",Q347&amp;R347&amp;S347&amp;T347,"")&amp;IF('Basisgegevens+Uitleg'!$C$8="Ja",V347&amp;W347&amp;X347&amp;Y347,"")&amp;IF('Basisgegevens+Uitleg'!$C$9="Ja",AA347&amp;AB347&amp;AC347&amp;AD347,"")),1))=TRUE,"","A")))</f>
        <v>--</v>
      </c>
      <c r="E347" s="110" t="str">
        <f t="shared" si="17"/>
        <v>--</v>
      </c>
      <c r="F347" s="138" t="str">
        <f>IF(ROW(E347)-5&lt;='Basisgegevens+Uitleg'!$C$2,F346+1,"--")</f>
        <v>--</v>
      </c>
      <c r="G347" s="86"/>
      <c r="H347" s="82"/>
      <c r="I347" s="82"/>
      <c r="J347" s="87"/>
      <c r="K347" s="9"/>
      <c r="L347" s="86"/>
      <c r="M347" s="82"/>
      <c r="N347" s="82"/>
      <c r="O347" s="87"/>
      <c r="P347" s="9"/>
      <c r="Q347" s="86"/>
      <c r="R347" s="82"/>
      <c r="S347" s="82"/>
      <c r="T347" s="87"/>
      <c r="U347" s="9"/>
      <c r="V347" s="86"/>
      <c r="W347" s="82"/>
      <c r="X347" s="82"/>
      <c r="Y347" s="87"/>
      <c r="Z347" s="9"/>
      <c r="AA347" s="86"/>
      <c r="AB347" s="82"/>
      <c r="AC347" s="82"/>
      <c r="AD347" s="87"/>
      <c r="AE347" s="9"/>
      <c r="AF347" s="108"/>
      <c r="AG347" s="18" t="str">
        <f>IF(ISERROR(VLOOKUP($F347,'Speciale dagen&amp;Activiteiten'!$A$3:$A$100,1,FALSE))=TRUE,"",VLOOKUP($F347,'Speciale dagen&amp;Activiteiten'!$A$3:$B$100,2,FALSE))</f>
        <v/>
      </c>
      <c r="AH347" s="14" t="str">
        <f>IF(ISERROR(VLOOKUP(CONCATENATE(DAY($F347),"-",MONTH($F347)),Verjaardagen!$C$2:$C$101,1,FALSE))=TRUE,"",VLOOKUP(CONCATENATE(DAY($F347),"-",MONTH($F347)),Verjaardagen!$C$2:$E$101,3,FALSE))</f>
        <v/>
      </c>
      <c r="AI347" s="15" t="str">
        <f>IF(ISERROR(VLOOKUP(F347,'School(vakanties)&amp;Activiteiten'!A$4:A$102,1,FALSE)=TRUE),IF(ISERROR(VLOOKUP(F347,'School(vakanties)&amp;Activiteiten'!B$4:B$102,1,FALSE)=TRUE),IF(AJ347&gt;0,AI346,""),VLOOKUP(F347,'School(vakanties)&amp;Activiteiten'!B$4:C$102,2,FALSE)),VLOOKUP(F347,'School(vakanties)&amp;Activiteiten'!A$4:C$102,3,FALSE))</f>
        <v/>
      </c>
      <c r="AJ347" s="16">
        <f>IF(ISERROR(VLOOKUP(F347,'School(vakanties)&amp;Activiteiten'!A$4:A$102,1,FALSE)=TRUE),IF(AND(AJ346&gt;0,AJ346&lt;999),AJ346-1,0),VLOOKUP(F347,'School(vakanties)&amp;Activiteiten'!A$4:D$102,4,FALSE))</f>
        <v>0</v>
      </c>
    </row>
    <row r="348" spans="1:36" x14ac:dyDescent="0.25">
      <c r="A348" s="180" t="str">
        <f t="shared" si="15"/>
        <v>--</v>
      </c>
      <c r="B348" s="110" t="str">
        <f t="shared" si="16"/>
        <v>--</v>
      </c>
      <c r="C348" s="179" t="str">
        <f>IF(F348="--","--",IF(ISEVEN(B348)=TRUE,SUBSTITUTE(LEFT(VLOOKUP(E348,'Basisgegevens+Uitleg'!$B$19:$D$25,3,),1),0,"--"),SUBSTITUTE(LEFT(VLOOKUP(E348,'Basisgegevens+Uitleg'!$B$19:$C$25,2,),1),0,"--")))</f>
        <v>--</v>
      </c>
      <c r="D348" s="179" t="str">
        <f>IF(F348="--","--",TRIM(IF(ISERROR(SEARCH("V",IF(IF('Basisgegevens+Uitleg'!$C$5="Ja",LEN(G348&amp;H348&amp;I348&amp;J348),0)+IF('Basisgegevens+Uitleg'!$C$6="Ja",LEN(L348&amp;M348&amp;N348&amp;O348),0)+IF('Basisgegevens+Uitleg'!$C$7="Ja",LEN(Q348&amp;R348&amp;S348&amp;T348),0)+IF('Basisgegevens+Uitleg'!$C$8="Ja",LEN(V348&amp;W348&amp;X348&amp;Y348),0)+IF('Basisgegevens+Uitleg'!$C$9="Ja",LEN(AA348&amp;AB348&amp;AC348&amp;AD348),0)&lt;(4+IF('Basisgegevens+Uitleg'!$C$6="Ja",4,0)+IF('Basisgegevens+Uitleg'!$C$7="Ja",4,0)+IF('Basisgegevens+Uitleg'!$C$8="Ja",4,0)+IF('Basisgegevens+Uitleg'!$C$9="Ja",4,0)),C348,"Niet")&amp;(G348&amp;H348&amp;I348&amp;J348&amp;IF('Basisgegevens+Uitleg'!$C$6="Ja",L348&amp;M348&amp;N348&amp;O348,"")&amp;IF('Basisgegevens+Uitleg'!$C$7="Ja",Q348&amp;R348&amp;S348&amp;T348,"")&amp;IF('Basisgegevens+Uitleg'!$C$8="Ja",V348&amp;W348&amp;X348&amp;Y348,"")&amp;IF('Basisgegevens+Uitleg'!$C$9="Ja",AA348&amp;AB348&amp;AC348&amp;AD348,"")),1))=TRUE,"","V ")&amp;IF(ISERROR(SEARCH("M",IF(IF('Basisgegevens+Uitleg'!$C$5="Ja",LEN(G348&amp;H348&amp;I348&amp;J348),0)+IF('Basisgegevens+Uitleg'!$C$6="Ja",LEN(L348&amp;M348&amp;N348&amp;O348),0)+IF('Basisgegevens+Uitleg'!$C$7="Ja",LEN(Q348&amp;R348&amp;S348&amp;T348),0)+IF('Basisgegevens+Uitleg'!$C$8="Ja",LEN(V348&amp;W348&amp;X348&amp;Y348),0)+IF('Basisgegevens+Uitleg'!$C$9="Ja",LEN(AA348&amp;AB348&amp;AC348&amp;AD348),0)&lt;(4+IF('Basisgegevens+Uitleg'!$C$6="Ja",4,0)+IF('Basisgegevens+Uitleg'!$C$7="Ja",4,0)+IF('Basisgegevens+Uitleg'!$C$8="Ja",4,0)+IF('Basisgegevens+Uitleg'!$C$9="Ja",4,0)),C348,"Niet")&amp;(G348&amp;H348&amp;I348&amp;J348&amp;IF('Basisgegevens+Uitleg'!$C$6="Ja",L348&amp;M348&amp;N348&amp;O348,"")&amp;IF('Basisgegevens+Uitleg'!$C$7="Ja",Q348&amp;R348&amp;S348&amp;T348,"")&amp;IF('Basisgegevens+Uitleg'!$C$8="Ja",V348&amp;W348&amp;X348&amp;Y348,"")&amp;IF('Basisgegevens+Uitleg'!$C$9="Ja",AA348&amp;AB348&amp;AC348&amp;AD348,"")),1))=TRUE,"","M ")&amp;IF(ISERROR(SEARCH("A",IF(IF('Basisgegevens+Uitleg'!$C$5="Ja",LEN(G348&amp;H348&amp;I348&amp;J348),0)+IF('Basisgegevens+Uitleg'!$C$6="Ja",LEN(L348&amp;M348&amp;N348&amp;O348),0)+IF('Basisgegevens+Uitleg'!$C$7="Ja",LEN(Q348&amp;R348&amp;S348&amp;T348),0)+IF('Basisgegevens+Uitleg'!$C$8="Ja",LEN(V348&amp;W348&amp;X348&amp;Y348),0)+IF('Basisgegevens+Uitleg'!$C$9="Ja",LEN(AA348&amp;AB348&amp;AC348&amp;AD348),0)&lt;(4+IF('Basisgegevens+Uitleg'!$C$6="Ja",4,0)+IF('Basisgegevens+Uitleg'!$C$7="Ja",4,0)+IF('Basisgegevens+Uitleg'!$C$8="Ja",4,0)+IF('Basisgegevens+Uitleg'!$C$9="Ja",4,0)),C348,"Niet")&amp;(G348&amp;H348&amp;I348&amp;J348&amp;IF('Basisgegevens+Uitleg'!$C$6="Ja",L348&amp;M348&amp;N348&amp;O348,"")&amp;IF('Basisgegevens+Uitleg'!$C$7="Ja",Q348&amp;R348&amp;S348&amp;T348,"")&amp;IF('Basisgegevens+Uitleg'!$C$8="Ja",V348&amp;W348&amp;X348&amp;Y348,"")&amp;IF('Basisgegevens+Uitleg'!$C$9="Ja",AA348&amp;AB348&amp;AC348&amp;AD348,"")),1))=TRUE,"","A")))</f>
        <v>--</v>
      </c>
      <c r="E348" s="110" t="str">
        <f t="shared" si="17"/>
        <v>--</v>
      </c>
      <c r="F348" s="138" t="str">
        <f>IF(ROW(E348)-5&lt;='Basisgegevens+Uitleg'!$C$2,F347+1,"--")</f>
        <v>--</v>
      </c>
      <c r="G348" s="86"/>
      <c r="H348" s="82"/>
      <c r="I348" s="82"/>
      <c r="J348" s="87"/>
      <c r="K348" s="9"/>
      <c r="L348" s="86"/>
      <c r="M348" s="82"/>
      <c r="N348" s="82"/>
      <c r="O348" s="87"/>
      <c r="P348" s="9"/>
      <c r="Q348" s="86"/>
      <c r="R348" s="82"/>
      <c r="S348" s="82"/>
      <c r="T348" s="87"/>
      <c r="U348" s="9"/>
      <c r="V348" s="86"/>
      <c r="W348" s="82"/>
      <c r="X348" s="82"/>
      <c r="Y348" s="87"/>
      <c r="Z348" s="9"/>
      <c r="AA348" s="86"/>
      <c r="AB348" s="82"/>
      <c r="AC348" s="82"/>
      <c r="AD348" s="87"/>
      <c r="AE348" s="9"/>
      <c r="AF348" s="108"/>
      <c r="AG348" s="18" t="str">
        <f>IF(ISERROR(VLOOKUP($F348,'Speciale dagen&amp;Activiteiten'!$A$3:$A$100,1,FALSE))=TRUE,"",VLOOKUP($F348,'Speciale dagen&amp;Activiteiten'!$A$3:$B$100,2,FALSE))</f>
        <v/>
      </c>
      <c r="AH348" s="14" t="str">
        <f>IF(ISERROR(VLOOKUP(CONCATENATE(DAY($F348),"-",MONTH($F348)),Verjaardagen!$C$2:$C$101,1,FALSE))=TRUE,"",VLOOKUP(CONCATENATE(DAY($F348),"-",MONTH($F348)),Verjaardagen!$C$2:$E$101,3,FALSE))</f>
        <v/>
      </c>
      <c r="AI348" s="15" t="str">
        <f>IF(ISERROR(VLOOKUP(F348,'School(vakanties)&amp;Activiteiten'!A$4:A$102,1,FALSE)=TRUE),IF(ISERROR(VLOOKUP(F348,'School(vakanties)&amp;Activiteiten'!B$4:B$102,1,FALSE)=TRUE),IF(AJ348&gt;0,AI347,""),VLOOKUP(F348,'School(vakanties)&amp;Activiteiten'!B$4:C$102,2,FALSE)),VLOOKUP(F348,'School(vakanties)&amp;Activiteiten'!A$4:C$102,3,FALSE))</f>
        <v/>
      </c>
      <c r="AJ348" s="16">
        <f>IF(ISERROR(VLOOKUP(F348,'School(vakanties)&amp;Activiteiten'!A$4:A$102,1,FALSE)=TRUE),IF(AND(AJ347&gt;0,AJ347&lt;999),AJ347-1,0),VLOOKUP(F348,'School(vakanties)&amp;Activiteiten'!A$4:D$102,4,FALSE))</f>
        <v>0</v>
      </c>
    </row>
    <row r="349" spans="1:36" x14ac:dyDescent="0.25">
      <c r="A349" s="180" t="str">
        <f t="shared" si="15"/>
        <v>--</v>
      </c>
      <c r="B349" s="110" t="str">
        <f t="shared" si="16"/>
        <v>--</v>
      </c>
      <c r="C349" s="179" t="str">
        <f>IF(F349="--","--",IF(ISEVEN(B349)=TRUE,SUBSTITUTE(LEFT(VLOOKUP(E349,'Basisgegevens+Uitleg'!$B$19:$D$25,3,),1),0,"--"),SUBSTITUTE(LEFT(VLOOKUP(E349,'Basisgegevens+Uitleg'!$B$19:$C$25,2,),1),0,"--")))</f>
        <v>--</v>
      </c>
      <c r="D349" s="179" t="str">
        <f>IF(F349="--","--",TRIM(IF(ISERROR(SEARCH("V",IF(IF('Basisgegevens+Uitleg'!$C$5="Ja",LEN(G349&amp;H349&amp;I349&amp;J349),0)+IF('Basisgegevens+Uitleg'!$C$6="Ja",LEN(L349&amp;M349&amp;N349&amp;O349),0)+IF('Basisgegevens+Uitleg'!$C$7="Ja",LEN(Q349&amp;R349&amp;S349&amp;T349),0)+IF('Basisgegevens+Uitleg'!$C$8="Ja",LEN(V349&amp;W349&amp;X349&amp;Y349),0)+IF('Basisgegevens+Uitleg'!$C$9="Ja",LEN(AA349&amp;AB349&amp;AC349&amp;AD349),0)&lt;(4+IF('Basisgegevens+Uitleg'!$C$6="Ja",4,0)+IF('Basisgegevens+Uitleg'!$C$7="Ja",4,0)+IF('Basisgegevens+Uitleg'!$C$8="Ja",4,0)+IF('Basisgegevens+Uitleg'!$C$9="Ja",4,0)),C349,"Niet")&amp;(G349&amp;H349&amp;I349&amp;J349&amp;IF('Basisgegevens+Uitleg'!$C$6="Ja",L349&amp;M349&amp;N349&amp;O349,"")&amp;IF('Basisgegevens+Uitleg'!$C$7="Ja",Q349&amp;R349&amp;S349&amp;T349,"")&amp;IF('Basisgegevens+Uitleg'!$C$8="Ja",V349&amp;W349&amp;X349&amp;Y349,"")&amp;IF('Basisgegevens+Uitleg'!$C$9="Ja",AA349&amp;AB349&amp;AC349&amp;AD349,"")),1))=TRUE,"","V ")&amp;IF(ISERROR(SEARCH("M",IF(IF('Basisgegevens+Uitleg'!$C$5="Ja",LEN(G349&amp;H349&amp;I349&amp;J349),0)+IF('Basisgegevens+Uitleg'!$C$6="Ja",LEN(L349&amp;M349&amp;N349&amp;O349),0)+IF('Basisgegevens+Uitleg'!$C$7="Ja",LEN(Q349&amp;R349&amp;S349&amp;T349),0)+IF('Basisgegevens+Uitleg'!$C$8="Ja",LEN(V349&amp;W349&amp;X349&amp;Y349),0)+IF('Basisgegevens+Uitleg'!$C$9="Ja",LEN(AA349&amp;AB349&amp;AC349&amp;AD349),0)&lt;(4+IF('Basisgegevens+Uitleg'!$C$6="Ja",4,0)+IF('Basisgegevens+Uitleg'!$C$7="Ja",4,0)+IF('Basisgegevens+Uitleg'!$C$8="Ja",4,0)+IF('Basisgegevens+Uitleg'!$C$9="Ja",4,0)),C349,"Niet")&amp;(G349&amp;H349&amp;I349&amp;J349&amp;IF('Basisgegevens+Uitleg'!$C$6="Ja",L349&amp;M349&amp;N349&amp;O349,"")&amp;IF('Basisgegevens+Uitleg'!$C$7="Ja",Q349&amp;R349&amp;S349&amp;T349,"")&amp;IF('Basisgegevens+Uitleg'!$C$8="Ja",V349&amp;W349&amp;X349&amp;Y349,"")&amp;IF('Basisgegevens+Uitleg'!$C$9="Ja",AA349&amp;AB349&amp;AC349&amp;AD349,"")),1))=TRUE,"","M ")&amp;IF(ISERROR(SEARCH("A",IF(IF('Basisgegevens+Uitleg'!$C$5="Ja",LEN(G349&amp;H349&amp;I349&amp;J349),0)+IF('Basisgegevens+Uitleg'!$C$6="Ja",LEN(L349&amp;M349&amp;N349&amp;O349),0)+IF('Basisgegevens+Uitleg'!$C$7="Ja",LEN(Q349&amp;R349&amp;S349&amp;T349),0)+IF('Basisgegevens+Uitleg'!$C$8="Ja",LEN(V349&amp;W349&amp;X349&amp;Y349),0)+IF('Basisgegevens+Uitleg'!$C$9="Ja",LEN(AA349&amp;AB349&amp;AC349&amp;AD349),0)&lt;(4+IF('Basisgegevens+Uitleg'!$C$6="Ja",4,0)+IF('Basisgegevens+Uitleg'!$C$7="Ja",4,0)+IF('Basisgegevens+Uitleg'!$C$8="Ja",4,0)+IF('Basisgegevens+Uitleg'!$C$9="Ja",4,0)),C349,"Niet")&amp;(G349&amp;H349&amp;I349&amp;J349&amp;IF('Basisgegevens+Uitleg'!$C$6="Ja",L349&amp;M349&amp;N349&amp;O349,"")&amp;IF('Basisgegevens+Uitleg'!$C$7="Ja",Q349&amp;R349&amp;S349&amp;T349,"")&amp;IF('Basisgegevens+Uitleg'!$C$8="Ja",V349&amp;W349&amp;X349&amp;Y349,"")&amp;IF('Basisgegevens+Uitleg'!$C$9="Ja",AA349&amp;AB349&amp;AC349&amp;AD349,"")),1))=TRUE,"","A")))</f>
        <v>--</v>
      </c>
      <c r="E349" s="110" t="str">
        <f t="shared" si="17"/>
        <v>--</v>
      </c>
      <c r="F349" s="138" t="str">
        <f>IF(ROW(E349)-5&lt;='Basisgegevens+Uitleg'!$C$2,F348+1,"--")</f>
        <v>--</v>
      </c>
      <c r="G349" s="86"/>
      <c r="H349" s="82"/>
      <c r="I349" s="82"/>
      <c r="J349" s="87"/>
      <c r="K349" s="9"/>
      <c r="L349" s="86"/>
      <c r="M349" s="82"/>
      <c r="N349" s="82"/>
      <c r="O349" s="87"/>
      <c r="P349" s="9"/>
      <c r="Q349" s="86"/>
      <c r="R349" s="82"/>
      <c r="S349" s="82"/>
      <c r="T349" s="87"/>
      <c r="U349" s="9"/>
      <c r="V349" s="86"/>
      <c r="W349" s="82"/>
      <c r="X349" s="82"/>
      <c r="Y349" s="87"/>
      <c r="Z349" s="9"/>
      <c r="AA349" s="86"/>
      <c r="AB349" s="82"/>
      <c r="AC349" s="82"/>
      <c r="AD349" s="87"/>
      <c r="AE349" s="9"/>
      <c r="AF349" s="108"/>
      <c r="AG349" s="18" t="str">
        <f>IF(ISERROR(VLOOKUP($F349,'Speciale dagen&amp;Activiteiten'!$A$3:$A$100,1,FALSE))=TRUE,"",VLOOKUP($F349,'Speciale dagen&amp;Activiteiten'!$A$3:$B$100,2,FALSE))</f>
        <v/>
      </c>
      <c r="AH349" s="14" t="str">
        <f>IF(ISERROR(VLOOKUP(CONCATENATE(DAY($F349),"-",MONTH($F349)),Verjaardagen!$C$2:$C$101,1,FALSE))=TRUE,"",VLOOKUP(CONCATENATE(DAY($F349),"-",MONTH($F349)),Verjaardagen!$C$2:$E$101,3,FALSE))</f>
        <v/>
      </c>
      <c r="AI349" s="15" t="str">
        <f>IF(ISERROR(VLOOKUP(F349,'School(vakanties)&amp;Activiteiten'!A$4:A$102,1,FALSE)=TRUE),IF(ISERROR(VLOOKUP(F349,'School(vakanties)&amp;Activiteiten'!B$4:B$102,1,FALSE)=TRUE),IF(AJ349&gt;0,AI348,""),VLOOKUP(F349,'School(vakanties)&amp;Activiteiten'!B$4:C$102,2,FALSE)),VLOOKUP(F349,'School(vakanties)&amp;Activiteiten'!A$4:C$102,3,FALSE))</f>
        <v/>
      </c>
      <c r="AJ349" s="16">
        <f>IF(ISERROR(VLOOKUP(F349,'School(vakanties)&amp;Activiteiten'!A$4:A$102,1,FALSE)=TRUE),IF(AND(AJ348&gt;0,AJ348&lt;999),AJ348-1,0),VLOOKUP(F349,'School(vakanties)&amp;Activiteiten'!A$4:D$102,4,FALSE))</f>
        <v>0</v>
      </c>
    </row>
    <row r="350" spans="1:36" x14ac:dyDescent="0.25">
      <c r="A350" s="180" t="str">
        <f t="shared" si="15"/>
        <v>--</v>
      </c>
      <c r="B350" s="110" t="str">
        <f t="shared" si="16"/>
        <v>--</v>
      </c>
      <c r="C350" s="179" t="str">
        <f>IF(F350="--","--",IF(ISEVEN(B350)=TRUE,SUBSTITUTE(LEFT(VLOOKUP(E350,'Basisgegevens+Uitleg'!$B$19:$D$25,3,),1),0,"--"),SUBSTITUTE(LEFT(VLOOKUP(E350,'Basisgegevens+Uitleg'!$B$19:$C$25,2,),1),0,"--")))</f>
        <v>--</v>
      </c>
      <c r="D350" s="179" t="str">
        <f>IF(F350="--","--",TRIM(IF(ISERROR(SEARCH("V",IF(IF('Basisgegevens+Uitleg'!$C$5="Ja",LEN(G350&amp;H350&amp;I350&amp;J350),0)+IF('Basisgegevens+Uitleg'!$C$6="Ja",LEN(L350&amp;M350&amp;N350&amp;O350),0)+IF('Basisgegevens+Uitleg'!$C$7="Ja",LEN(Q350&amp;R350&amp;S350&amp;T350),0)+IF('Basisgegevens+Uitleg'!$C$8="Ja",LEN(V350&amp;W350&amp;X350&amp;Y350),0)+IF('Basisgegevens+Uitleg'!$C$9="Ja",LEN(AA350&amp;AB350&amp;AC350&amp;AD350),0)&lt;(4+IF('Basisgegevens+Uitleg'!$C$6="Ja",4,0)+IF('Basisgegevens+Uitleg'!$C$7="Ja",4,0)+IF('Basisgegevens+Uitleg'!$C$8="Ja",4,0)+IF('Basisgegevens+Uitleg'!$C$9="Ja",4,0)),C350,"Niet")&amp;(G350&amp;H350&amp;I350&amp;J350&amp;IF('Basisgegevens+Uitleg'!$C$6="Ja",L350&amp;M350&amp;N350&amp;O350,"")&amp;IF('Basisgegevens+Uitleg'!$C$7="Ja",Q350&amp;R350&amp;S350&amp;T350,"")&amp;IF('Basisgegevens+Uitleg'!$C$8="Ja",V350&amp;W350&amp;X350&amp;Y350,"")&amp;IF('Basisgegevens+Uitleg'!$C$9="Ja",AA350&amp;AB350&amp;AC350&amp;AD350,"")),1))=TRUE,"","V ")&amp;IF(ISERROR(SEARCH("M",IF(IF('Basisgegevens+Uitleg'!$C$5="Ja",LEN(G350&amp;H350&amp;I350&amp;J350),0)+IF('Basisgegevens+Uitleg'!$C$6="Ja",LEN(L350&amp;M350&amp;N350&amp;O350),0)+IF('Basisgegevens+Uitleg'!$C$7="Ja",LEN(Q350&amp;R350&amp;S350&amp;T350),0)+IF('Basisgegevens+Uitleg'!$C$8="Ja",LEN(V350&amp;W350&amp;X350&amp;Y350),0)+IF('Basisgegevens+Uitleg'!$C$9="Ja",LEN(AA350&amp;AB350&amp;AC350&amp;AD350),0)&lt;(4+IF('Basisgegevens+Uitleg'!$C$6="Ja",4,0)+IF('Basisgegevens+Uitleg'!$C$7="Ja",4,0)+IF('Basisgegevens+Uitleg'!$C$8="Ja",4,0)+IF('Basisgegevens+Uitleg'!$C$9="Ja",4,0)),C350,"Niet")&amp;(G350&amp;H350&amp;I350&amp;J350&amp;IF('Basisgegevens+Uitleg'!$C$6="Ja",L350&amp;M350&amp;N350&amp;O350,"")&amp;IF('Basisgegevens+Uitleg'!$C$7="Ja",Q350&amp;R350&amp;S350&amp;T350,"")&amp;IF('Basisgegevens+Uitleg'!$C$8="Ja",V350&amp;W350&amp;X350&amp;Y350,"")&amp;IF('Basisgegevens+Uitleg'!$C$9="Ja",AA350&amp;AB350&amp;AC350&amp;AD350,"")),1))=TRUE,"","M ")&amp;IF(ISERROR(SEARCH("A",IF(IF('Basisgegevens+Uitleg'!$C$5="Ja",LEN(G350&amp;H350&amp;I350&amp;J350),0)+IF('Basisgegevens+Uitleg'!$C$6="Ja",LEN(L350&amp;M350&amp;N350&amp;O350),0)+IF('Basisgegevens+Uitleg'!$C$7="Ja",LEN(Q350&amp;R350&amp;S350&amp;T350),0)+IF('Basisgegevens+Uitleg'!$C$8="Ja",LEN(V350&amp;W350&amp;X350&amp;Y350),0)+IF('Basisgegevens+Uitleg'!$C$9="Ja",LEN(AA350&amp;AB350&amp;AC350&amp;AD350),0)&lt;(4+IF('Basisgegevens+Uitleg'!$C$6="Ja",4,0)+IF('Basisgegevens+Uitleg'!$C$7="Ja",4,0)+IF('Basisgegevens+Uitleg'!$C$8="Ja",4,0)+IF('Basisgegevens+Uitleg'!$C$9="Ja",4,0)),C350,"Niet")&amp;(G350&amp;H350&amp;I350&amp;J350&amp;IF('Basisgegevens+Uitleg'!$C$6="Ja",L350&amp;M350&amp;N350&amp;O350,"")&amp;IF('Basisgegevens+Uitleg'!$C$7="Ja",Q350&amp;R350&amp;S350&amp;T350,"")&amp;IF('Basisgegevens+Uitleg'!$C$8="Ja",V350&amp;W350&amp;X350&amp;Y350,"")&amp;IF('Basisgegevens+Uitleg'!$C$9="Ja",AA350&amp;AB350&amp;AC350&amp;AD350,"")),1))=TRUE,"","A")))</f>
        <v>--</v>
      </c>
      <c r="E350" s="110" t="str">
        <f t="shared" si="17"/>
        <v>--</v>
      </c>
      <c r="F350" s="138" t="str">
        <f>IF(ROW(E350)-5&lt;='Basisgegevens+Uitleg'!$C$2,F349+1,"--")</f>
        <v>--</v>
      </c>
      <c r="G350" s="86"/>
      <c r="H350" s="82"/>
      <c r="I350" s="82"/>
      <c r="J350" s="87"/>
      <c r="K350" s="9"/>
      <c r="L350" s="86"/>
      <c r="M350" s="82"/>
      <c r="N350" s="82"/>
      <c r="O350" s="87"/>
      <c r="P350" s="9"/>
      <c r="Q350" s="86"/>
      <c r="R350" s="82"/>
      <c r="S350" s="82"/>
      <c r="T350" s="87"/>
      <c r="U350" s="9"/>
      <c r="V350" s="86"/>
      <c r="W350" s="82"/>
      <c r="X350" s="82"/>
      <c r="Y350" s="87"/>
      <c r="Z350" s="9"/>
      <c r="AA350" s="86"/>
      <c r="AB350" s="82"/>
      <c r="AC350" s="82"/>
      <c r="AD350" s="87"/>
      <c r="AE350" s="9"/>
      <c r="AF350" s="108"/>
      <c r="AG350" s="18" t="str">
        <f>IF(ISERROR(VLOOKUP($F350,'Speciale dagen&amp;Activiteiten'!$A$3:$A$100,1,FALSE))=TRUE,"",VLOOKUP($F350,'Speciale dagen&amp;Activiteiten'!$A$3:$B$100,2,FALSE))</f>
        <v/>
      </c>
      <c r="AH350" s="14" t="str">
        <f>IF(ISERROR(VLOOKUP(CONCATENATE(DAY($F350),"-",MONTH($F350)),Verjaardagen!$C$2:$C$101,1,FALSE))=TRUE,"",VLOOKUP(CONCATENATE(DAY($F350),"-",MONTH($F350)),Verjaardagen!$C$2:$E$101,3,FALSE))</f>
        <v/>
      </c>
      <c r="AI350" s="15" t="str">
        <f>IF(ISERROR(VLOOKUP(F350,'School(vakanties)&amp;Activiteiten'!A$4:A$102,1,FALSE)=TRUE),IF(ISERROR(VLOOKUP(F350,'School(vakanties)&amp;Activiteiten'!B$4:B$102,1,FALSE)=TRUE),IF(AJ350&gt;0,AI349,""),VLOOKUP(F350,'School(vakanties)&amp;Activiteiten'!B$4:C$102,2,FALSE)),VLOOKUP(F350,'School(vakanties)&amp;Activiteiten'!A$4:C$102,3,FALSE))</f>
        <v/>
      </c>
      <c r="AJ350" s="16">
        <f>IF(ISERROR(VLOOKUP(F350,'School(vakanties)&amp;Activiteiten'!A$4:A$102,1,FALSE)=TRUE),IF(AND(AJ349&gt;0,AJ349&lt;999),AJ349-1,0),VLOOKUP(F350,'School(vakanties)&amp;Activiteiten'!A$4:D$102,4,FALSE))</f>
        <v>0</v>
      </c>
    </row>
    <row r="351" spans="1:36" x14ac:dyDescent="0.25">
      <c r="A351" s="180" t="str">
        <f t="shared" si="15"/>
        <v>--</v>
      </c>
      <c r="B351" s="110" t="str">
        <f t="shared" si="16"/>
        <v>--</v>
      </c>
      <c r="C351" s="179" t="str">
        <f>IF(F351="--","--",IF(ISEVEN(B351)=TRUE,SUBSTITUTE(LEFT(VLOOKUP(E351,'Basisgegevens+Uitleg'!$B$19:$D$25,3,),1),0,"--"),SUBSTITUTE(LEFT(VLOOKUP(E351,'Basisgegevens+Uitleg'!$B$19:$C$25,2,),1),0,"--")))</f>
        <v>--</v>
      </c>
      <c r="D351" s="179" t="str">
        <f>IF(F351="--","--",TRIM(IF(ISERROR(SEARCH("V",IF(IF('Basisgegevens+Uitleg'!$C$5="Ja",LEN(G351&amp;H351&amp;I351&amp;J351),0)+IF('Basisgegevens+Uitleg'!$C$6="Ja",LEN(L351&amp;M351&amp;N351&amp;O351),0)+IF('Basisgegevens+Uitleg'!$C$7="Ja",LEN(Q351&amp;R351&amp;S351&amp;T351),0)+IF('Basisgegevens+Uitleg'!$C$8="Ja",LEN(V351&amp;W351&amp;X351&amp;Y351),0)+IF('Basisgegevens+Uitleg'!$C$9="Ja",LEN(AA351&amp;AB351&amp;AC351&amp;AD351),0)&lt;(4+IF('Basisgegevens+Uitleg'!$C$6="Ja",4,0)+IF('Basisgegevens+Uitleg'!$C$7="Ja",4,0)+IF('Basisgegevens+Uitleg'!$C$8="Ja",4,0)+IF('Basisgegevens+Uitleg'!$C$9="Ja",4,0)),C351,"Niet")&amp;(G351&amp;H351&amp;I351&amp;J351&amp;IF('Basisgegevens+Uitleg'!$C$6="Ja",L351&amp;M351&amp;N351&amp;O351,"")&amp;IF('Basisgegevens+Uitleg'!$C$7="Ja",Q351&amp;R351&amp;S351&amp;T351,"")&amp;IF('Basisgegevens+Uitleg'!$C$8="Ja",V351&amp;W351&amp;X351&amp;Y351,"")&amp;IF('Basisgegevens+Uitleg'!$C$9="Ja",AA351&amp;AB351&amp;AC351&amp;AD351,"")),1))=TRUE,"","V ")&amp;IF(ISERROR(SEARCH("M",IF(IF('Basisgegevens+Uitleg'!$C$5="Ja",LEN(G351&amp;H351&amp;I351&amp;J351),0)+IF('Basisgegevens+Uitleg'!$C$6="Ja",LEN(L351&amp;M351&amp;N351&amp;O351),0)+IF('Basisgegevens+Uitleg'!$C$7="Ja",LEN(Q351&amp;R351&amp;S351&amp;T351),0)+IF('Basisgegevens+Uitleg'!$C$8="Ja",LEN(V351&amp;W351&amp;X351&amp;Y351),0)+IF('Basisgegevens+Uitleg'!$C$9="Ja",LEN(AA351&amp;AB351&amp;AC351&amp;AD351),0)&lt;(4+IF('Basisgegevens+Uitleg'!$C$6="Ja",4,0)+IF('Basisgegevens+Uitleg'!$C$7="Ja",4,0)+IF('Basisgegevens+Uitleg'!$C$8="Ja",4,0)+IF('Basisgegevens+Uitleg'!$C$9="Ja",4,0)),C351,"Niet")&amp;(G351&amp;H351&amp;I351&amp;J351&amp;IF('Basisgegevens+Uitleg'!$C$6="Ja",L351&amp;M351&amp;N351&amp;O351,"")&amp;IF('Basisgegevens+Uitleg'!$C$7="Ja",Q351&amp;R351&amp;S351&amp;T351,"")&amp;IF('Basisgegevens+Uitleg'!$C$8="Ja",V351&amp;W351&amp;X351&amp;Y351,"")&amp;IF('Basisgegevens+Uitleg'!$C$9="Ja",AA351&amp;AB351&amp;AC351&amp;AD351,"")),1))=TRUE,"","M ")&amp;IF(ISERROR(SEARCH("A",IF(IF('Basisgegevens+Uitleg'!$C$5="Ja",LEN(G351&amp;H351&amp;I351&amp;J351),0)+IF('Basisgegevens+Uitleg'!$C$6="Ja",LEN(L351&amp;M351&amp;N351&amp;O351),0)+IF('Basisgegevens+Uitleg'!$C$7="Ja",LEN(Q351&amp;R351&amp;S351&amp;T351),0)+IF('Basisgegevens+Uitleg'!$C$8="Ja",LEN(V351&amp;W351&amp;X351&amp;Y351),0)+IF('Basisgegevens+Uitleg'!$C$9="Ja",LEN(AA351&amp;AB351&amp;AC351&amp;AD351),0)&lt;(4+IF('Basisgegevens+Uitleg'!$C$6="Ja",4,0)+IF('Basisgegevens+Uitleg'!$C$7="Ja",4,0)+IF('Basisgegevens+Uitleg'!$C$8="Ja",4,0)+IF('Basisgegevens+Uitleg'!$C$9="Ja",4,0)),C351,"Niet")&amp;(G351&amp;H351&amp;I351&amp;J351&amp;IF('Basisgegevens+Uitleg'!$C$6="Ja",L351&amp;M351&amp;N351&amp;O351,"")&amp;IF('Basisgegevens+Uitleg'!$C$7="Ja",Q351&amp;R351&amp;S351&amp;T351,"")&amp;IF('Basisgegevens+Uitleg'!$C$8="Ja",V351&amp;W351&amp;X351&amp;Y351,"")&amp;IF('Basisgegevens+Uitleg'!$C$9="Ja",AA351&amp;AB351&amp;AC351&amp;AD351,"")),1))=TRUE,"","A")))</f>
        <v>--</v>
      </c>
      <c r="E351" s="110" t="str">
        <f t="shared" si="17"/>
        <v>--</v>
      </c>
      <c r="F351" s="138" t="str">
        <f>IF(ROW(E351)-5&lt;='Basisgegevens+Uitleg'!$C$2,F350+1,"--")</f>
        <v>--</v>
      </c>
      <c r="G351" s="86"/>
      <c r="H351" s="82"/>
      <c r="I351" s="82"/>
      <c r="J351" s="87"/>
      <c r="K351" s="9"/>
      <c r="L351" s="86"/>
      <c r="M351" s="82"/>
      <c r="N351" s="82"/>
      <c r="O351" s="87"/>
      <c r="P351" s="9"/>
      <c r="Q351" s="86"/>
      <c r="R351" s="82"/>
      <c r="S351" s="82"/>
      <c r="T351" s="87"/>
      <c r="U351" s="9"/>
      <c r="V351" s="86"/>
      <c r="W351" s="82"/>
      <c r="X351" s="82"/>
      <c r="Y351" s="87"/>
      <c r="Z351" s="9"/>
      <c r="AA351" s="86"/>
      <c r="AB351" s="82"/>
      <c r="AC351" s="82"/>
      <c r="AD351" s="87"/>
      <c r="AE351" s="9"/>
      <c r="AF351" s="108"/>
      <c r="AG351" s="18" t="str">
        <f>IF(ISERROR(VLOOKUP($F351,'Speciale dagen&amp;Activiteiten'!$A$3:$A$100,1,FALSE))=TRUE,"",VLOOKUP($F351,'Speciale dagen&amp;Activiteiten'!$A$3:$B$100,2,FALSE))</f>
        <v/>
      </c>
      <c r="AH351" s="14" t="str">
        <f>IF(ISERROR(VLOOKUP(CONCATENATE(DAY($F351),"-",MONTH($F351)),Verjaardagen!$C$2:$C$101,1,FALSE))=TRUE,"",VLOOKUP(CONCATENATE(DAY($F351),"-",MONTH($F351)),Verjaardagen!$C$2:$E$101,3,FALSE))</f>
        <v/>
      </c>
      <c r="AI351" s="15" t="str">
        <f>IF(ISERROR(VLOOKUP(F351,'School(vakanties)&amp;Activiteiten'!A$4:A$102,1,FALSE)=TRUE),IF(ISERROR(VLOOKUP(F351,'School(vakanties)&amp;Activiteiten'!B$4:B$102,1,FALSE)=TRUE),IF(AJ351&gt;0,AI350,""),VLOOKUP(F351,'School(vakanties)&amp;Activiteiten'!B$4:C$102,2,FALSE)),VLOOKUP(F351,'School(vakanties)&amp;Activiteiten'!A$4:C$102,3,FALSE))</f>
        <v/>
      </c>
      <c r="AJ351" s="16">
        <f>IF(ISERROR(VLOOKUP(F351,'School(vakanties)&amp;Activiteiten'!A$4:A$102,1,FALSE)=TRUE),IF(AND(AJ350&gt;0,AJ350&lt;999),AJ350-1,0),VLOOKUP(F351,'School(vakanties)&amp;Activiteiten'!A$4:D$102,4,FALSE))</f>
        <v>0</v>
      </c>
    </row>
    <row r="352" spans="1:36" x14ac:dyDescent="0.25">
      <c r="A352" s="180" t="str">
        <f t="shared" si="15"/>
        <v>--</v>
      </c>
      <c r="B352" s="110" t="str">
        <f t="shared" si="16"/>
        <v>--</v>
      </c>
      <c r="C352" s="179" t="str">
        <f>IF(F352="--","--",IF(ISEVEN(B352)=TRUE,SUBSTITUTE(LEFT(VLOOKUP(E352,'Basisgegevens+Uitleg'!$B$19:$D$25,3,),1),0,"--"),SUBSTITUTE(LEFT(VLOOKUP(E352,'Basisgegevens+Uitleg'!$B$19:$C$25,2,),1),0,"--")))</f>
        <v>--</v>
      </c>
      <c r="D352" s="179" t="str">
        <f>IF(F352="--","--",TRIM(IF(ISERROR(SEARCH("V",IF(IF('Basisgegevens+Uitleg'!$C$5="Ja",LEN(G352&amp;H352&amp;I352&amp;J352),0)+IF('Basisgegevens+Uitleg'!$C$6="Ja",LEN(L352&amp;M352&amp;N352&amp;O352),0)+IF('Basisgegevens+Uitleg'!$C$7="Ja",LEN(Q352&amp;R352&amp;S352&amp;T352),0)+IF('Basisgegevens+Uitleg'!$C$8="Ja",LEN(V352&amp;W352&amp;X352&amp;Y352),0)+IF('Basisgegevens+Uitleg'!$C$9="Ja",LEN(AA352&amp;AB352&amp;AC352&amp;AD352),0)&lt;(4+IF('Basisgegevens+Uitleg'!$C$6="Ja",4,0)+IF('Basisgegevens+Uitleg'!$C$7="Ja",4,0)+IF('Basisgegevens+Uitleg'!$C$8="Ja",4,0)+IF('Basisgegevens+Uitleg'!$C$9="Ja",4,0)),C352,"Niet")&amp;(G352&amp;H352&amp;I352&amp;J352&amp;IF('Basisgegevens+Uitleg'!$C$6="Ja",L352&amp;M352&amp;N352&amp;O352,"")&amp;IF('Basisgegevens+Uitleg'!$C$7="Ja",Q352&amp;R352&amp;S352&amp;T352,"")&amp;IF('Basisgegevens+Uitleg'!$C$8="Ja",V352&amp;W352&amp;X352&amp;Y352,"")&amp;IF('Basisgegevens+Uitleg'!$C$9="Ja",AA352&amp;AB352&amp;AC352&amp;AD352,"")),1))=TRUE,"","V ")&amp;IF(ISERROR(SEARCH("M",IF(IF('Basisgegevens+Uitleg'!$C$5="Ja",LEN(G352&amp;H352&amp;I352&amp;J352),0)+IF('Basisgegevens+Uitleg'!$C$6="Ja",LEN(L352&amp;M352&amp;N352&amp;O352),0)+IF('Basisgegevens+Uitleg'!$C$7="Ja",LEN(Q352&amp;R352&amp;S352&amp;T352),0)+IF('Basisgegevens+Uitleg'!$C$8="Ja",LEN(V352&amp;W352&amp;X352&amp;Y352),0)+IF('Basisgegevens+Uitleg'!$C$9="Ja",LEN(AA352&amp;AB352&amp;AC352&amp;AD352),0)&lt;(4+IF('Basisgegevens+Uitleg'!$C$6="Ja",4,0)+IF('Basisgegevens+Uitleg'!$C$7="Ja",4,0)+IF('Basisgegevens+Uitleg'!$C$8="Ja",4,0)+IF('Basisgegevens+Uitleg'!$C$9="Ja",4,0)),C352,"Niet")&amp;(G352&amp;H352&amp;I352&amp;J352&amp;IF('Basisgegevens+Uitleg'!$C$6="Ja",L352&amp;M352&amp;N352&amp;O352,"")&amp;IF('Basisgegevens+Uitleg'!$C$7="Ja",Q352&amp;R352&amp;S352&amp;T352,"")&amp;IF('Basisgegevens+Uitleg'!$C$8="Ja",V352&amp;W352&amp;X352&amp;Y352,"")&amp;IF('Basisgegevens+Uitleg'!$C$9="Ja",AA352&amp;AB352&amp;AC352&amp;AD352,"")),1))=TRUE,"","M ")&amp;IF(ISERROR(SEARCH("A",IF(IF('Basisgegevens+Uitleg'!$C$5="Ja",LEN(G352&amp;H352&amp;I352&amp;J352),0)+IF('Basisgegevens+Uitleg'!$C$6="Ja",LEN(L352&amp;M352&amp;N352&amp;O352),0)+IF('Basisgegevens+Uitleg'!$C$7="Ja",LEN(Q352&amp;R352&amp;S352&amp;T352),0)+IF('Basisgegevens+Uitleg'!$C$8="Ja",LEN(V352&amp;W352&amp;X352&amp;Y352),0)+IF('Basisgegevens+Uitleg'!$C$9="Ja",LEN(AA352&amp;AB352&amp;AC352&amp;AD352),0)&lt;(4+IF('Basisgegevens+Uitleg'!$C$6="Ja",4,0)+IF('Basisgegevens+Uitleg'!$C$7="Ja",4,0)+IF('Basisgegevens+Uitleg'!$C$8="Ja",4,0)+IF('Basisgegevens+Uitleg'!$C$9="Ja",4,0)),C352,"Niet")&amp;(G352&amp;H352&amp;I352&amp;J352&amp;IF('Basisgegevens+Uitleg'!$C$6="Ja",L352&amp;M352&amp;N352&amp;O352,"")&amp;IF('Basisgegevens+Uitleg'!$C$7="Ja",Q352&amp;R352&amp;S352&amp;T352,"")&amp;IF('Basisgegevens+Uitleg'!$C$8="Ja",V352&amp;W352&amp;X352&amp;Y352,"")&amp;IF('Basisgegevens+Uitleg'!$C$9="Ja",AA352&amp;AB352&amp;AC352&amp;AD352,"")),1))=TRUE,"","A")))</f>
        <v>--</v>
      </c>
      <c r="E352" s="110" t="str">
        <f t="shared" si="17"/>
        <v>--</v>
      </c>
      <c r="F352" s="138" t="str">
        <f>IF(ROW(E352)-5&lt;='Basisgegevens+Uitleg'!$C$2,F351+1,"--")</f>
        <v>--</v>
      </c>
      <c r="G352" s="86"/>
      <c r="H352" s="82"/>
      <c r="I352" s="82"/>
      <c r="J352" s="87"/>
      <c r="K352" s="9"/>
      <c r="L352" s="86"/>
      <c r="M352" s="82"/>
      <c r="N352" s="82"/>
      <c r="O352" s="87"/>
      <c r="P352" s="9"/>
      <c r="Q352" s="86"/>
      <c r="R352" s="82"/>
      <c r="S352" s="82"/>
      <c r="T352" s="87"/>
      <c r="U352" s="9"/>
      <c r="V352" s="86"/>
      <c r="W352" s="82"/>
      <c r="X352" s="82"/>
      <c r="Y352" s="87"/>
      <c r="Z352" s="9"/>
      <c r="AA352" s="86"/>
      <c r="AB352" s="82"/>
      <c r="AC352" s="82"/>
      <c r="AD352" s="87"/>
      <c r="AE352" s="9"/>
      <c r="AF352" s="108"/>
      <c r="AG352" s="18" t="str">
        <f>IF(ISERROR(VLOOKUP($F352,'Speciale dagen&amp;Activiteiten'!$A$3:$A$100,1,FALSE))=TRUE,"",VLOOKUP($F352,'Speciale dagen&amp;Activiteiten'!$A$3:$B$100,2,FALSE))</f>
        <v/>
      </c>
      <c r="AH352" s="14" t="str">
        <f>IF(ISERROR(VLOOKUP(CONCATENATE(DAY($F352),"-",MONTH($F352)),Verjaardagen!$C$2:$C$101,1,FALSE))=TRUE,"",VLOOKUP(CONCATENATE(DAY($F352),"-",MONTH($F352)),Verjaardagen!$C$2:$E$101,3,FALSE))</f>
        <v/>
      </c>
      <c r="AI352" s="15" t="str">
        <f>IF(ISERROR(VLOOKUP(F352,'School(vakanties)&amp;Activiteiten'!A$4:A$102,1,FALSE)=TRUE),IF(ISERROR(VLOOKUP(F352,'School(vakanties)&amp;Activiteiten'!B$4:B$102,1,FALSE)=TRUE),IF(AJ352&gt;0,AI351,""),VLOOKUP(F352,'School(vakanties)&amp;Activiteiten'!B$4:C$102,2,FALSE)),VLOOKUP(F352,'School(vakanties)&amp;Activiteiten'!A$4:C$102,3,FALSE))</f>
        <v/>
      </c>
      <c r="AJ352" s="16">
        <f>IF(ISERROR(VLOOKUP(F352,'School(vakanties)&amp;Activiteiten'!A$4:A$102,1,FALSE)=TRUE),IF(AND(AJ351&gt;0,AJ351&lt;999),AJ351-1,0),VLOOKUP(F352,'School(vakanties)&amp;Activiteiten'!A$4:D$102,4,FALSE))</f>
        <v>0</v>
      </c>
    </row>
    <row r="353" spans="1:36" x14ac:dyDescent="0.25">
      <c r="A353" s="180" t="str">
        <f t="shared" si="15"/>
        <v>--</v>
      </c>
      <c r="B353" s="110" t="str">
        <f t="shared" si="16"/>
        <v>--</v>
      </c>
      <c r="C353" s="179" t="str">
        <f>IF(F353="--","--",IF(ISEVEN(B353)=TRUE,SUBSTITUTE(LEFT(VLOOKUP(E353,'Basisgegevens+Uitleg'!$B$19:$D$25,3,),1),0,"--"),SUBSTITUTE(LEFT(VLOOKUP(E353,'Basisgegevens+Uitleg'!$B$19:$C$25,2,),1),0,"--")))</f>
        <v>--</v>
      </c>
      <c r="D353" s="179" t="str">
        <f>IF(F353="--","--",TRIM(IF(ISERROR(SEARCH("V",IF(IF('Basisgegevens+Uitleg'!$C$5="Ja",LEN(G353&amp;H353&amp;I353&amp;J353),0)+IF('Basisgegevens+Uitleg'!$C$6="Ja",LEN(L353&amp;M353&amp;N353&amp;O353),0)+IF('Basisgegevens+Uitleg'!$C$7="Ja",LEN(Q353&amp;R353&amp;S353&amp;T353),0)+IF('Basisgegevens+Uitleg'!$C$8="Ja",LEN(V353&amp;W353&amp;X353&amp;Y353),0)+IF('Basisgegevens+Uitleg'!$C$9="Ja",LEN(AA353&amp;AB353&amp;AC353&amp;AD353),0)&lt;(4+IF('Basisgegevens+Uitleg'!$C$6="Ja",4,0)+IF('Basisgegevens+Uitleg'!$C$7="Ja",4,0)+IF('Basisgegevens+Uitleg'!$C$8="Ja",4,0)+IF('Basisgegevens+Uitleg'!$C$9="Ja",4,0)),C353,"Niet")&amp;(G353&amp;H353&amp;I353&amp;J353&amp;IF('Basisgegevens+Uitleg'!$C$6="Ja",L353&amp;M353&amp;N353&amp;O353,"")&amp;IF('Basisgegevens+Uitleg'!$C$7="Ja",Q353&amp;R353&amp;S353&amp;T353,"")&amp;IF('Basisgegevens+Uitleg'!$C$8="Ja",V353&amp;W353&amp;X353&amp;Y353,"")&amp;IF('Basisgegevens+Uitleg'!$C$9="Ja",AA353&amp;AB353&amp;AC353&amp;AD353,"")),1))=TRUE,"","V ")&amp;IF(ISERROR(SEARCH("M",IF(IF('Basisgegevens+Uitleg'!$C$5="Ja",LEN(G353&amp;H353&amp;I353&amp;J353),0)+IF('Basisgegevens+Uitleg'!$C$6="Ja",LEN(L353&amp;M353&amp;N353&amp;O353),0)+IF('Basisgegevens+Uitleg'!$C$7="Ja",LEN(Q353&amp;R353&amp;S353&amp;T353),0)+IF('Basisgegevens+Uitleg'!$C$8="Ja",LEN(V353&amp;W353&amp;X353&amp;Y353),0)+IF('Basisgegevens+Uitleg'!$C$9="Ja",LEN(AA353&amp;AB353&amp;AC353&amp;AD353),0)&lt;(4+IF('Basisgegevens+Uitleg'!$C$6="Ja",4,0)+IF('Basisgegevens+Uitleg'!$C$7="Ja",4,0)+IF('Basisgegevens+Uitleg'!$C$8="Ja",4,0)+IF('Basisgegevens+Uitleg'!$C$9="Ja",4,0)),C353,"Niet")&amp;(G353&amp;H353&amp;I353&amp;J353&amp;IF('Basisgegevens+Uitleg'!$C$6="Ja",L353&amp;M353&amp;N353&amp;O353,"")&amp;IF('Basisgegevens+Uitleg'!$C$7="Ja",Q353&amp;R353&amp;S353&amp;T353,"")&amp;IF('Basisgegevens+Uitleg'!$C$8="Ja",V353&amp;W353&amp;X353&amp;Y353,"")&amp;IF('Basisgegevens+Uitleg'!$C$9="Ja",AA353&amp;AB353&amp;AC353&amp;AD353,"")),1))=TRUE,"","M ")&amp;IF(ISERROR(SEARCH("A",IF(IF('Basisgegevens+Uitleg'!$C$5="Ja",LEN(G353&amp;H353&amp;I353&amp;J353),0)+IF('Basisgegevens+Uitleg'!$C$6="Ja",LEN(L353&amp;M353&amp;N353&amp;O353),0)+IF('Basisgegevens+Uitleg'!$C$7="Ja",LEN(Q353&amp;R353&amp;S353&amp;T353),0)+IF('Basisgegevens+Uitleg'!$C$8="Ja",LEN(V353&amp;W353&amp;X353&amp;Y353),0)+IF('Basisgegevens+Uitleg'!$C$9="Ja",LEN(AA353&amp;AB353&amp;AC353&amp;AD353),0)&lt;(4+IF('Basisgegevens+Uitleg'!$C$6="Ja",4,0)+IF('Basisgegevens+Uitleg'!$C$7="Ja",4,0)+IF('Basisgegevens+Uitleg'!$C$8="Ja",4,0)+IF('Basisgegevens+Uitleg'!$C$9="Ja",4,0)),C353,"Niet")&amp;(G353&amp;H353&amp;I353&amp;J353&amp;IF('Basisgegevens+Uitleg'!$C$6="Ja",L353&amp;M353&amp;N353&amp;O353,"")&amp;IF('Basisgegevens+Uitleg'!$C$7="Ja",Q353&amp;R353&amp;S353&amp;T353,"")&amp;IF('Basisgegevens+Uitleg'!$C$8="Ja",V353&amp;W353&amp;X353&amp;Y353,"")&amp;IF('Basisgegevens+Uitleg'!$C$9="Ja",AA353&amp;AB353&amp;AC353&amp;AD353,"")),1))=TRUE,"","A")))</f>
        <v>--</v>
      </c>
      <c r="E353" s="110" t="str">
        <f t="shared" si="17"/>
        <v>--</v>
      </c>
      <c r="F353" s="138" t="str">
        <f>IF(ROW(E353)-5&lt;='Basisgegevens+Uitleg'!$C$2,F352+1,"--")</f>
        <v>--</v>
      </c>
      <c r="G353" s="86"/>
      <c r="H353" s="82"/>
      <c r="I353" s="82"/>
      <c r="J353" s="87"/>
      <c r="K353" s="9"/>
      <c r="L353" s="86"/>
      <c r="M353" s="82"/>
      <c r="N353" s="82"/>
      <c r="O353" s="87"/>
      <c r="P353" s="9"/>
      <c r="Q353" s="86"/>
      <c r="R353" s="82"/>
      <c r="S353" s="82"/>
      <c r="T353" s="87"/>
      <c r="U353" s="9"/>
      <c r="V353" s="86"/>
      <c r="W353" s="82"/>
      <c r="X353" s="82"/>
      <c r="Y353" s="87"/>
      <c r="Z353" s="9"/>
      <c r="AA353" s="86"/>
      <c r="AB353" s="82"/>
      <c r="AC353" s="82"/>
      <c r="AD353" s="87"/>
      <c r="AE353" s="9"/>
      <c r="AF353" s="108"/>
      <c r="AG353" s="18" t="str">
        <f>IF(ISERROR(VLOOKUP($F353,'Speciale dagen&amp;Activiteiten'!$A$3:$A$100,1,FALSE))=TRUE,"",VLOOKUP($F353,'Speciale dagen&amp;Activiteiten'!$A$3:$B$100,2,FALSE))</f>
        <v/>
      </c>
      <c r="AH353" s="14" t="str">
        <f>IF(ISERROR(VLOOKUP(CONCATENATE(DAY($F353),"-",MONTH($F353)),Verjaardagen!$C$2:$C$101,1,FALSE))=TRUE,"",VLOOKUP(CONCATENATE(DAY($F353),"-",MONTH($F353)),Verjaardagen!$C$2:$E$101,3,FALSE))</f>
        <v/>
      </c>
      <c r="AI353" s="15" t="str">
        <f>IF(ISERROR(VLOOKUP(F353,'School(vakanties)&amp;Activiteiten'!A$4:A$102,1,FALSE)=TRUE),IF(ISERROR(VLOOKUP(F353,'School(vakanties)&amp;Activiteiten'!B$4:B$102,1,FALSE)=TRUE),IF(AJ353&gt;0,AI352,""),VLOOKUP(F353,'School(vakanties)&amp;Activiteiten'!B$4:C$102,2,FALSE)),VLOOKUP(F353,'School(vakanties)&amp;Activiteiten'!A$4:C$102,3,FALSE))</f>
        <v/>
      </c>
      <c r="AJ353" s="16">
        <f>IF(ISERROR(VLOOKUP(F353,'School(vakanties)&amp;Activiteiten'!A$4:A$102,1,FALSE)=TRUE),IF(AND(AJ352&gt;0,AJ352&lt;999),AJ352-1,0),VLOOKUP(F353,'School(vakanties)&amp;Activiteiten'!A$4:D$102,4,FALSE))</f>
        <v>0</v>
      </c>
    </row>
    <row r="354" spans="1:36" x14ac:dyDescent="0.25">
      <c r="A354" s="180" t="str">
        <f t="shared" si="15"/>
        <v>--</v>
      </c>
      <c r="B354" s="110" t="str">
        <f t="shared" si="16"/>
        <v>--</v>
      </c>
      <c r="C354" s="179" t="str">
        <f>IF(F354="--","--",IF(ISEVEN(B354)=TRUE,SUBSTITUTE(LEFT(VLOOKUP(E354,'Basisgegevens+Uitleg'!$B$19:$D$25,3,),1),0,"--"),SUBSTITUTE(LEFT(VLOOKUP(E354,'Basisgegevens+Uitleg'!$B$19:$C$25,2,),1),0,"--")))</f>
        <v>--</v>
      </c>
      <c r="D354" s="179" t="str">
        <f>IF(F354="--","--",TRIM(IF(ISERROR(SEARCH("V",IF(IF('Basisgegevens+Uitleg'!$C$5="Ja",LEN(G354&amp;H354&amp;I354&amp;J354),0)+IF('Basisgegevens+Uitleg'!$C$6="Ja",LEN(L354&amp;M354&amp;N354&amp;O354),0)+IF('Basisgegevens+Uitleg'!$C$7="Ja",LEN(Q354&amp;R354&amp;S354&amp;T354),0)+IF('Basisgegevens+Uitleg'!$C$8="Ja",LEN(V354&amp;W354&amp;X354&amp;Y354),0)+IF('Basisgegevens+Uitleg'!$C$9="Ja",LEN(AA354&amp;AB354&amp;AC354&amp;AD354),0)&lt;(4+IF('Basisgegevens+Uitleg'!$C$6="Ja",4,0)+IF('Basisgegevens+Uitleg'!$C$7="Ja",4,0)+IF('Basisgegevens+Uitleg'!$C$8="Ja",4,0)+IF('Basisgegevens+Uitleg'!$C$9="Ja",4,0)),C354,"Niet")&amp;(G354&amp;H354&amp;I354&amp;J354&amp;IF('Basisgegevens+Uitleg'!$C$6="Ja",L354&amp;M354&amp;N354&amp;O354,"")&amp;IF('Basisgegevens+Uitleg'!$C$7="Ja",Q354&amp;R354&amp;S354&amp;T354,"")&amp;IF('Basisgegevens+Uitleg'!$C$8="Ja",V354&amp;W354&amp;X354&amp;Y354,"")&amp;IF('Basisgegevens+Uitleg'!$C$9="Ja",AA354&amp;AB354&amp;AC354&amp;AD354,"")),1))=TRUE,"","V ")&amp;IF(ISERROR(SEARCH("M",IF(IF('Basisgegevens+Uitleg'!$C$5="Ja",LEN(G354&amp;H354&amp;I354&amp;J354),0)+IF('Basisgegevens+Uitleg'!$C$6="Ja",LEN(L354&amp;M354&amp;N354&amp;O354),0)+IF('Basisgegevens+Uitleg'!$C$7="Ja",LEN(Q354&amp;R354&amp;S354&amp;T354),0)+IF('Basisgegevens+Uitleg'!$C$8="Ja",LEN(V354&amp;W354&amp;X354&amp;Y354),0)+IF('Basisgegevens+Uitleg'!$C$9="Ja",LEN(AA354&amp;AB354&amp;AC354&amp;AD354),0)&lt;(4+IF('Basisgegevens+Uitleg'!$C$6="Ja",4,0)+IF('Basisgegevens+Uitleg'!$C$7="Ja",4,0)+IF('Basisgegevens+Uitleg'!$C$8="Ja",4,0)+IF('Basisgegevens+Uitleg'!$C$9="Ja",4,0)),C354,"Niet")&amp;(G354&amp;H354&amp;I354&amp;J354&amp;IF('Basisgegevens+Uitleg'!$C$6="Ja",L354&amp;M354&amp;N354&amp;O354,"")&amp;IF('Basisgegevens+Uitleg'!$C$7="Ja",Q354&amp;R354&amp;S354&amp;T354,"")&amp;IF('Basisgegevens+Uitleg'!$C$8="Ja",V354&amp;W354&amp;X354&amp;Y354,"")&amp;IF('Basisgegevens+Uitleg'!$C$9="Ja",AA354&amp;AB354&amp;AC354&amp;AD354,"")),1))=TRUE,"","M ")&amp;IF(ISERROR(SEARCH("A",IF(IF('Basisgegevens+Uitleg'!$C$5="Ja",LEN(G354&amp;H354&amp;I354&amp;J354),0)+IF('Basisgegevens+Uitleg'!$C$6="Ja",LEN(L354&amp;M354&amp;N354&amp;O354),0)+IF('Basisgegevens+Uitleg'!$C$7="Ja",LEN(Q354&amp;R354&amp;S354&amp;T354),0)+IF('Basisgegevens+Uitleg'!$C$8="Ja",LEN(V354&amp;W354&amp;X354&amp;Y354),0)+IF('Basisgegevens+Uitleg'!$C$9="Ja",LEN(AA354&amp;AB354&amp;AC354&amp;AD354),0)&lt;(4+IF('Basisgegevens+Uitleg'!$C$6="Ja",4,0)+IF('Basisgegevens+Uitleg'!$C$7="Ja",4,0)+IF('Basisgegevens+Uitleg'!$C$8="Ja",4,0)+IF('Basisgegevens+Uitleg'!$C$9="Ja",4,0)),C354,"Niet")&amp;(G354&amp;H354&amp;I354&amp;J354&amp;IF('Basisgegevens+Uitleg'!$C$6="Ja",L354&amp;M354&amp;N354&amp;O354,"")&amp;IF('Basisgegevens+Uitleg'!$C$7="Ja",Q354&amp;R354&amp;S354&amp;T354,"")&amp;IF('Basisgegevens+Uitleg'!$C$8="Ja",V354&amp;W354&amp;X354&amp;Y354,"")&amp;IF('Basisgegevens+Uitleg'!$C$9="Ja",AA354&amp;AB354&amp;AC354&amp;AD354,"")),1))=TRUE,"","A")))</f>
        <v>--</v>
      </c>
      <c r="E354" s="110" t="str">
        <f t="shared" si="17"/>
        <v>--</v>
      </c>
      <c r="F354" s="138" t="str">
        <f>IF(ROW(E354)-5&lt;='Basisgegevens+Uitleg'!$C$2,F353+1,"--")</f>
        <v>--</v>
      </c>
      <c r="G354" s="86"/>
      <c r="H354" s="82"/>
      <c r="I354" s="82"/>
      <c r="J354" s="87"/>
      <c r="K354" s="9"/>
      <c r="L354" s="86"/>
      <c r="M354" s="82"/>
      <c r="N354" s="82"/>
      <c r="O354" s="87"/>
      <c r="P354" s="9"/>
      <c r="Q354" s="86"/>
      <c r="R354" s="82"/>
      <c r="S354" s="82"/>
      <c r="T354" s="87"/>
      <c r="U354" s="9"/>
      <c r="V354" s="86"/>
      <c r="W354" s="82"/>
      <c r="X354" s="82"/>
      <c r="Y354" s="87"/>
      <c r="Z354" s="9"/>
      <c r="AA354" s="86"/>
      <c r="AB354" s="82"/>
      <c r="AC354" s="82"/>
      <c r="AD354" s="87"/>
      <c r="AE354" s="9"/>
      <c r="AF354" s="108"/>
      <c r="AG354" s="18" t="str">
        <f>IF(ISERROR(VLOOKUP($F354,'Speciale dagen&amp;Activiteiten'!$A$3:$A$100,1,FALSE))=TRUE,"",VLOOKUP($F354,'Speciale dagen&amp;Activiteiten'!$A$3:$B$100,2,FALSE))</f>
        <v/>
      </c>
      <c r="AH354" s="14" t="str">
        <f>IF(ISERROR(VLOOKUP(CONCATENATE(DAY($F354),"-",MONTH($F354)),Verjaardagen!$C$2:$C$101,1,FALSE))=TRUE,"",VLOOKUP(CONCATENATE(DAY($F354),"-",MONTH($F354)),Verjaardagen!$C$2:$E$101,3,FALSE))</f>
        <v/>
      </c>
      <c r="AI354" s="15" t="str">
        <f>IF(ISERROR(VLOOKUP(F354,'School(vakanties)&amp;Activiteiten'!A$4:A$102,1,FALSE)=TRUE),IF(ISERROR(VLOOKUP(F354,'School(vakanties)&amp;Activiteiten'!B$4:B$102,1,FALSE)=TRUE),IF(AJ354&gt;0,AI353,""),VLOOKUP(F354,'School(vakanties)&amp;Activiteiten'!B$4:C$102,2,FALSE)),VLOOKUP(F354,'School(vakanties)&amp;Activiteiten'!A$4:C$102,3,FALSE))</f>
        <v/>
      </c>
      <c r="AJ354" s="16">
        <f>IF(ISERROR(VLOOKUP(F354,'School(vakanties)&amp;Activiteiten'!A$4:A$102,1,FALSE)=TRUE),IF(AND(AJ353&gt;0,AJ353&lt;999),AJ353-1,0),VLOOKUP(F354,'School(vakanties)&amp;Activiteiten'!A$4:D$102,4,FALSE))</f>
        <v>0</v>
      </c>
    </row>
    <row r="355" spans="1:36" x14ac:dyDescent="0.25">
      <c r="A355" s="180" t="str">
        <f t="shared" si="15"/>
        <v>--</v>
      </c>
      <c r="B355" s="110" t="str">
        <f t="shared" si="16"/>
        <v>--</v>
      </c>
      <c r="C355" s="179" t="str">
        <f>IF(F355="--","--",IF(ISEVEN(B355)=TRUE,SUBSTITUTE(LEFT(VLOOKUP(E355,'Basisgegevens+Uitleg'!$B$19:$D$25,3,),1),0,"--"),SUBSTITUTE(LEFT(VLOOKUP(E355,'Basisgegevens+Uitleg'!$B$19:$C$25,2,),1),0,"--")))</f>
        <v>--</v>
      </c>
      <c r="D355" s="179" t="str">
        <f>IF(F355="--","--",TRIM(IF(ISERROR(SEARCH("V",IF(IF('Basisgegevens+Uitleg'!$C$5="Ja",LEN(G355&amp;H355&amp;I355&amp;J355),0)+IF('Basisgegevens+Uitleg'!$C$6="Ja",LEN(L355&amp;M355&amp;N355&amp;O355),0)+IF('Basisgegevens+Uitleg'!$C$7="Ja",LEN(Q355&amp;R355&amp;S355&amp;T355),0)+IF('Basisgegevens+Uitleg'!$C$8="Ja",LEN(V355&amp;W355&amp;X355&amp;Y355),0)+IF('Basisgegevens+Uitleg'!$C$9="Ja",LEN(AA355&amp;AB355&amp;AC355&amp;AD355),0)&lt;(4+IF('Basisgegevens+Uitleg'!$C$6="Ja",4,0)+IF('Basisgegevens+Uitleg'!$C$7="Ja",4,0)+IF('Basisgegevens+Uitleg'!$C$8="Ja",4,0)+IF('Basisgegevens+Uitleg'!$C$9="Ja",4,0)),C355,"Niet")&amp;(G355&amp;H355&amp;I355&amp;J355&amp;IF('Basisgegevens+Uitleg'!$C$6="Ja",L355&amp;M355&amp;N355&amp;O355,"")&amp;IF('Basisgegevens+Uitleg'!$C$7="Ja",Q355&amp;R355&amp;S355&amp;T355,"")&amp;IF('Basisgegevens+Uitleg'!$C$8="Ja",V355&amp;W355&amp;X355&amp;Y355,"")&amp;IF('Basisgegevens+Uitleg'!$C$9="Ja",AA355&amp;AB355&amp;AC355&amp;AD355,"")),1))=TRUE,"","V ")&amp;IF(ISERROR(SEARCH("M",IF(IF('Basisgegevens+Uitleg'!$C$5="Ja",LEN(G355&amp;H355&amp;I355&amp;J355),0)+IF('Basisgegevens+Uitleg'!$C$6="Ja",LEN(L355&amp;M355&amp;N355&amp;O355),0)+IF('Basisgegevens+Uitleg'!$C$7="Ja",LEN(Q355&amp;R355&amp;S355&amp;T355),0)+IF('Basisgegevens+Uitleg'!$C$8="Ja",LEN(V355&amp;W355&amp;X355&amp;Y355),0)+IF('Basisgegevens+Uitleg'!$C$9="Ja",LEN(AA355&amp;AB355&amp;AC355&amp;AD355),0)&lt;(4+IF('Basisgegevens+Uitleg'!$C$6="Ja",4,0)+IF('Basisgegevens+Uitleg'!$C$7="Ja",4,0)+IF('Basisgegevens+Uitleg'!$C$8="Ja",4,0)+IF('Basisgegevens+Uitleg'!$C$9="Ja",4,0)),C355,"Niet")&amp;(G355&amp;H355&amp;I355&amp;J355&amp;IF('Basisgegevens+Uitleg'!$C$6="Ja",L355&amp;M355&amp;N355&amp;O355,"")&amp;IF('Basisgegevens+Uitleg'!$C$7="Ja",Q355&amp;R355&amp;S355&amp;T355,"")&amp;IF('Basisgegevens+Uitleg'!$C$8="Ja",V355&amp;W355&amp;X355&amp;Y355,"")&amp;IF('Basisgegevens+Uitleg'!$C$9="Ja",AA355&amp;AB355&amp;AC355&amp;AD355,"")),1))=TRUE,"","M ")&amp;IF(ISERROR(SEARCH("A",IF(IF('Basisgegevens+Uitleg'!$C$5="Ja",LEN(G355&amp;H355&amp;I355&amp;J355),0)+IF('Basisgegevens+Uitleg'!$C$6="Ja",LEN(L355&amp;M355&amp;N355&amp;O355),0)+IF('Basisgegevens+Uitleg'!$C$7="Ja",LEN(Q355&amp;R355&amp;S355&amp;T355),0)+IF('Basisgegevens+Uitleg'!$C$8="Ja",LEN(V355&amp;W355&amp;X355&amp;Y355),0)+IF('Basisgegevens+Uitleg'!$C$9="Ja",LEN(AA355&amp;AB355&amp;AC355&amp;AD355),0)&lt;(4+IF('Basisgegevens+Uitleg'!$C$6="Ja",4,0)+IF('Basisgegevens+Uitleg'!$C$7="Ja",4,0)+IF('Basisgegevens+Uitleg'!$C$8="Ja",4,0)+IF('Basisgegevens+Uitleg'!$C$9="Ja",4,0)),C355,"Niet")&amp;(G355&amp;H355&amp;I355&amp;J355&amp;IF('Basisgegevens+Uitleg'!$C$6="Ja",L355&amp;M355&amp;N355&amp;O355,"")&amp;IF('Basisgegevens+Uitleg'!$C$7="Ja",Q355&amp;R355&amp;S355&amp;T355,"")&amp;IF('Basisgegevens+Uitleg'!$C$8="Ja",V355&amp;W355&amp;X355&amp;Y355,"")&amp;IF('Basisgegevens+Uitleg'!$C$9="Ja",AA355&amp;AB355&amp;AC355&amp;AD355,"")),1))=TRUE,"","A")))</f>
        <v>--</v>
      </c>
      <c r="E355" s="110" t="str">
        <f t="shared" si="17"/>
        <v>--</v>
      </c>
      <c r="F355" s="138" t="str">
        <f>IF(ROW(E355)-5&lt;='Basisgegevens+Uitleg'!$C$2,F354+1,"--")</f>
        <v>--</v>
      </c>
      <c r="G355" s="86"/>
      <c r="H355" s="82"/>
      <c r="I355" s="82"/>
      <c r="J355" s="87"/>
      <c r="K355" s="9"/>
      <c r="L355" s="86"/>
      <c r="M355" s="82"/>
      <c r="N355" s="82"/>
      <c r="O355" s="87"/>
      <c r="P355" s="9"/>
      <c r="Q355" s="86"/>
      <c r="R355" s="82"/>
      <c r="S355" s="82"/>
      <c r="T355" s="87"/>
      <c r="U355" s="9"/>
      <c r="V355" s="86"/>
      <c r="W355" s="82"/>
      <c r="X355" s="82"/>
      <c r="Y355" s="87"/>
      <c r="Z355" s="9"/>
      <c r="AA355" s="86"/>
      <c r="AB355" s="82"/>
      <c r="AC355" s="82"/>
      <c r="AD355" s="87"/>
      <c r="AE355" s="9"/>
      <c r="AF355" s="108"/>
      <c r="AG355" s="18" t="str">
        <f>IF(ISERROR(VLOOKUP($F355,'Speciale dagen&amp;Activiteiten'!$A$3:$A$100,1,FALSE))=TRUE,"",VLOOKUP($F355,'Speciale dagen&amp;Activiteiten'!$A$3:$B$100,2,FALSE))</f>
        <v/>
      </c>
      <c r="AH355" s="14" t="str">
        <f>IF(ISERROR(VLOOKUP(CONCATENATE(DAY($F355),"-",MONTH($F355)),Verjaardagen!$C$2:$C$101,1,FALSE))=TRUE,"",VLOOKUP(CONCATENATE(DAY($F355),"-",MONTH($F355)),Verjaardagen!$C$2:$E$101,3,FALSE))</f>
        <v/>
      </c>
      <c r="AI355" s="15" t="str">
        <f>IF(ISERROR(VLOOKUP(F355,'School(vakanties)&amp;Activiteiten'!A$4:A$102,1,FALSE)=TRUE),IF(ISERROR(VLOOKUP(F355,'School(vakanties)&amp;Activiteiten'!B$4:B$102,1,FALSE)=TRUE),IF(AJ355&gt;0,AI354,""),VLOOKUP(F355,'School(vakanties)&amp;Activiteiten'!B$4:C$102,2,FALSE)),VLOOKUP(F355,'School(vakanties)&amp;Activiteiten'!A$4:C$102,3,FALSE))</f>
        <v/>
      </c>
      <c r="AJ355" s="16">
        <f>IF(ISERROR(VLOOKUP(F355,'School(vakanties)&amp;Activiteiten'!A$4:A$102,1,FALSE)=TRUE),IF(AND(AJ354&gt;0,AJ354&lt;999),AJ354-1,0),VLOOKUP(F355,'School(vakanties)&amp;Activiteiten'!A$4:D$102,4,FALSE))</f>
        <v>0</v>
      </c>
    </row>
    <row r="356" spans="1:36" x14ac:dyDescent="0.25">
      <c r="A356" s="180" t="str">
        <f t="shared" si="15"/>
        <v>--</v>
      </c>
      <c r="B356" s="110" t="str">
        <f t="shared" si="16"/>
        <v>--</v>
      </c>
      <c r="C356" s="179" t="str">
        <f>IF(F356="--","--",IF(ISEVEN(B356)=TRUE,SUBSTITUTE(LEFT(VLOOKUP(E356,'Basisgegevens+Uitleg'!$B$19:$D$25,3,),1),0,"--"),SUBSTITUTE(LEFT(VLOOKUP(E356,'Basisgegevens+Uitleg'!$B$19:$C$25,2,),1),0,"--")))</f>
        <v>--</v>
      </c>
      <c r="D356" s="179" t="str">
        <f>IF(F356="--","--",TRIM(IF(ISERROR(SEARCH("V",IF(IF('Basisgegevens+Uitleg'!$C$5="Ja",LEN(G356&amp;H356&amp;I356&amp;J356),0)+IF('Basisgegevens+Uitleg'!$C$6="Ja",LEN(L356&amp;M356&amp;N356&amp;O356),0)+IF('Basisgegevens+Uitleg'!$C$7="Ja",LEN(Q356&amp;R356&amp;S356&amp;T356),0)+IF('Basisgegevens+Uitleg'!$C$8="Ja",LEN(V356&amp;W356&amp;X356&amp;Y356),0)+IF('Basisgegevens+Uitleg'!$C$9="Ja",LEN(AA356&amp;AB356&amp;AC356&amp;AD356),0)&lt;(4+IF('Basisgegevens+Uitleg'!$C$6="Ja",4,0)+IF('Basisgegevens+Uitleg'!$C$7="Ja",4,0)+IF('Basisgegevens+Uitleg'!$C$8="Ja",4,0)+IF('Basisgegevens+Uitleg'!$C$9="Ja",4,0)),C356,"Niet")&amp;(G356&amp;H356&amp;I356&amp;J356&amp;IF('Basisgegevens+Uitleg'!$C$6="Ja",L356&amp;M356&amp;N356&amp;O356,"")&amp;IF('Basisgegevens+Uitleg'!$C$7="Ja",Q356&amp;R356&amp;S356&amp;T356,"")&amp;IF('Basisgegevens+Uitleg'!$C$8="Ja",V356&amp;W356&amp;X356&amp;Y356,"")&amp;IF('Basisgegevens+Uitleg'!$C$9="Ja",AA356&amp;AB356&amp;AC356&amp;AD356,"")),1))=TRUE,"","V ")&amp;IF(ISERROR(SEARCH("M",IF(IF('Basisgegevens+Uitleg'!$C$5="Ja",LEN(G356&amp;H356&amp;I356&amp;J356),0)+IF('Basisgegevens+Uitleg'!$C$6="Ja",LEN(L356&amp;M356&amp;N356&amp;O356),0)+IF('Basisgegevens+Uitleg'!$C$7="Ja",LEN(Q356&amp;R356&amp;S356&amp;T356),0)+IF('Basisgegevens+Uitleg'!$C$8="Ja",LEN(V356&amp;W356&amp;X356&amp;Y356),0)+IF('Basisgegevens+Uitleg'!$C$9="Ja",LEN(AA356&amp;AB356&amp;AC356&amp;AD356),0)&lt;(4+IF('Basisgegevens+Uitleg'!$C$6="Ja",4,0)+IF('Basisgegevens+Uitleg'!$C$7="Ja",4,0)+IF('Basisgegevens+Uitleg'!$C$8="Ja",4,0)+IF('Basisgegevens+Uitleg'!$C$9="Ja",4,0)),C356,"Niet")&amp;(G356&amp;H356&amp;I356&amp;J356&amp;IF('Basisgegevens+Uitleg'!$C$6="Ja",L356&amp;M356&amp;N356&amp;O356,"")&amp;IF('Basisgegevens+Uitleg'!$C$7="Ja",Q356&amp;R356&amp;S356&amp;T356,"")&amp;IF('Basisgegevens+Uitleg'!$C$8="Ja",V356&amp;W356&amp;X356&amp;Y356,"")&amp;IF('Basisgegevens+Uitleg'!$C$9="Ja",AA356&amp;AB356&amp;AC356&amp;AD356,"")),1))=TRUE,"","M ")&amp;IF(ISERROR(SEARCH("A",IF(IF('Basisgegevens+Uitleg'!$C$5="Ja",LEN(G356&amp;H356&amp;I356&amp;J356),0)+IF('Basisgegevens+Uitleg'!$C$6="Ja",LEN(L356&amp;M356&amp;N356&amp;O356),0)+IF('Basisgegevens+Uitleg'!$C$7="Ja",LEN(Q356&amp;R356&amp;S356&amp;T356),0)+IF('Basisgegevens+Uitleg'!$C$8="Ja",LEN(V356&amp;W356&amp;X356&amp;Y356),0)+IF('Basisgegevens+Uitleg'!$C$9="Ja",LEN(AA356&amp;AB356&amp;AC356&amp;AD356),0)&lt;(4+IF('Basisgegevens+Uitleg'!$C$6="Ja",4,0)+IF('Basisgegevens+Uitleg'!$C$7="Ja",4,0)+IF('Basisgegevens+Uitleg'!$C$8="Ja",4,0)+IF('Basisgegevens+Uitleg'!$C$9="Ja",4,0)),C356,"Niet")&amp;(G356&amp;H356&amp;I356&amp;J356&amp;IF('Basisgegevens+Uitleg'!$C$6="Ja",L356&amp;M356&amp;N356&amp;O356,"")&amp;IF('Basisgegevens+Uitleg'!$C$7="Ja",Q356&amp;R356&amp;S356&amp;T356,"")&amp;IF('Basisgegevens+Uitleg'!$C$8="Ja",V356&amp;W356&amp;X356&amp;Y356,"")&amp;IF('Basisgegevens+Uitleg'!$C$9="Ja",AA356&amp;AB356&amp;AC356&amp;AD356,"")),1))=TRUE,"","A")))</f>
        <v>--</v>
      </c>
      <c r="E356" s="110" t="str">
        <f t="shared" si="17"/>
        <v>--</v>
      </c>
      <c r="F356" s="138" t="str">
        <f>IF(ROW(E356)-5&lt;='Basisgegevens+Uitleg'!$C$2,F355+1,"--")</f>
        <v>--</v>
      </c>
      <c r="G356" s="86"/>
      <c r="H356" s="82"/>
      <c r="I356" s="82"/>
      <c r="J356" s="87"/>
      <c r="K356" s="9"/>
      <c r="L356" s="86"/>
      <c r="M356" s="82"/>
      <c r="N356" s="82"/>
      <c r="O356" s="87"/>
      <c r="P356" s="9"/>
      <c r="Q356" s="86"/>
      <c r="R356" s="82"/>
      <c r="S356" s="82"/>
      <c r="T356" s="87"/>
      <c r="U356" s="9"/>
      <c r="V356" s="86"/>
      <c r="W356" s="82"/>
      <c r="X356" s="82"/>
      <c r="Y356" s="87"/>
      <c r="Z356" s="9"/>
      <c r="AA356" s="86"/>
      <c r="AB356" s="82"/>
      <c r="AC356" s="82"/>
      <c r="AD356" s="87"/>
      <c r="AE356" s="9"/>
      <c r="AF356" s="108"/>
      <c r="AG356" s="18" t="str">
        <f>IF(ISERROR(VLOOKUP($F356,'Speciale dagen&amp;Activiteiten'!$A$3:$A$100,1,FALSE))=TRUE,"",VLOOKUP($F356,'Speciale dagen&amp;Activiteiten'!$A$3:$B$100,2,FALSE))</f>
        <v/>
      </c>
      <c r="AH356" s="14" t="str">
        <f>IF(ISERROR(VLOOKUP(CONCATENATE(DAY($F356),"-",MONTH($F356)),Verjaardagen!$C$2:$C$101,1,FALSE))=TRUE,"",VLOOKUP(CONCATENATE(DAY($F356),"-",MONTH($F356)),Verjaardagen!$C$2:$E$101,3,FALSE))</f>
        <v/>
      </c>
      <c r="AI356" s="15" t="str">
        <f>IF(ISERROR(VLOOKUP(F356,'School(vakanties)&amp;Activiteiten'!A$4:A$102,1,FALSE)=TRUE),IF(ISERROR(VLOOKUP(F356,'School(vakanties)&amp;Activiteiten'!B$4:B$102,1,FALSE)=TRUE),IF(AJ356&gt;0,AI355,""),VLOOKUP(F356,'School(vakanties)&amp;Activiteiten'!B$4:C$102,2,FALSE)),VLOOKUP(F356,'School(vakanties)&amp;Activiteiten'!A$4:C$102,3,FALSE))</f>
        <v/>
      </c>
      <c r="AJ356" s="16">
        <f>IF(ISERROR(VLOOKUP(F356,'School(vakanties)&amp;Activiteiten'!A$4:A$102,1,FALSE)=TRUE),IF(AND(AJ355&gt;0,AJ355&lt;999),AJ355-1,0),VLOOKUP(F356,'School(vakanties)&amp;Activiteiten'!A$4:D$102,4,FALSE))</f>
        <v>0</v>
      </c>
    </row>
    <row r="357" spans="1:36" x14ac:dyDescent="0.25">
      <c r="A357" s="180" t="str">
        <f t="shared" si="15"/>
        <v>--</v>
      </c>
      <c r="B357" s="110" t="str">
        <f t="shared" si="16"/>
        <v>--</v>
      </c>
      <c r="C357" s="179" t="str">
        <f>IF(F357="--","--",IF(ISEVEN(B357)=TRUE,SUBSTITUTE(LEFT(VLOOKUP(E357,'Basisgegevens+Uitleg'!$B$19:$D$25,3,),1),0,"--"),SUBSTITUTE(LEFT(VLOOKUP(E357,'Basisgegevens+Uitleg'!$B$19:$C$25,2,),1),0,"--")))</f>
        <v>--</v>
      </c>
      <c r="D357" s="179" t="str">
        <f>IF(F357="--","--",TRIM(IF(ISERROR(SEARCH("V",IF(IF('Basisgegevens+Uitleg'!$C$5="Ja",LEN(G357&amp;H357&amp;I357&amp;J357),0)+IF('Basisgegevens+Uitleg'!$C$6="Ja",LEN(L357&amp;M357&amp;N357&amp;O357),0)+IF('Basisgegevens+Uitleg'!$C$7="Ja",LEN(Q357&amp;R357&amp;S357&amp;T357),0)+IF('Basisgegevens+Uitleg'!$C$8="Ja",LEN(V357&amp;W357&amp;X357&amp;Y357),0)+IF('Basisgegevens+Uitleg'!$C$9="Ja",LEN(AA357&amp;AB357&amp;AC357&amp;AD357),0)&lt;(4+IF('Basisgegevens+Uitleg'!$C$6="Ja",4,0)+IF('Basisgegevens+Uitleg'!$C$7="Ja",4,0)+IF('Basisgegevens+Uitleg'!$C$8="Ja",4,0)+IF('Basisgegevens+Uitleg'!$C$9="Ja",4,0)),C357,"Niet")&amp;(G357&amp;H357&amp;I357&amp;J357&amp;IF('Basisgegevens+Uitleg'!$C$6="Ja",L357&amp;M357&amp;N357&amp;O357,"")&amp;IF('Basisgegevens+Uitleg'!$C$7="Ja",Q357&amp;R357&amp;S357&amp;T357,"")&amp;IF('Basisgegevens+Uitleg'!$C$8="Ja",V357&amp;W357&amp;X357&amp;Y357,"")&amp;IF('Basisgegevens+Uitleg'!$C$9="Ja",AA357&amp;AB357&amp;AC357&amp;AD357,"")),1))=TRUE,"","V ")&amp;IF(ISERROR(SEARCH("M",IF(IF('Basisgegevens+Uitleg'!$C$5="Ja",LEN(G357&amp;H357&amp;I357&amp;J357),0)+IF('Basisgegevens+Uitleg'!$C$6="Ja",LEN(L357&amp;M357&amp;N357&amp;O357),0)+IF('Basisgegevens+Uitleg'!$C$7="Ja",LEN(Q357&amp;R357&amp;S357&amp;T357),0)+IF('Basisgegevens+Uitleg'!$C$8="Ja",LEN(V357&amp;W357&amp;X357&amp;Y357),0)+IF('Basisgegevens+Uitleg'!$C$9="Ja",LEN(AA357&amp;AB357&amp;AC357&amp;AD357),0)&lt;(4+IF('Basisgegevens+Uitleg'!$C$6="Ja",4,0)+IF('Basisgegevens+Uitleg'!$C$7="Ja",4,0)+IF('Basisgegevens+Uitleg'!$C$8="Ja",4,0)+IF('Basisgegevens+Uitleg'!$C$9="Ja",4,0)),C357,"Niet")&amp;(G357&amp;H357&amp;I357&amp;J357&amp;IF('Basisgegevens+Uitleg'!$C$6="Ja",L357&amp;M357&amp;N357&amp;O357,"")&amp;IF('Basisgegevens+Uitleg'!$C$7="Ja",Q357&amp;R357&amp;S357&amp;T357,"")&amp;IF('Basisgegevens+Uitleg'!$C$8="Ja",V357&amp;W357&amp;X357&amp;Y357,"")&amp;IF('Basisgegevens+Uitleg'!$C$9="Ja",AA357&amp;AB357&amp;AC357&amp;AD357,"")),1))=TRUE,"","M ")&amp;IF(ISERROR(SEARCH("A",IF(IF('Basisgegevens+Uitleg'!$C$5="Ja",LEN(G357&amp;H357&amp;I357&amp;J357),0)+IF('Basisgegevens+Uitleg'!$C$6="Ja",LEN(L357&amp;M357&amp;N357&amp;O357),0)+IF('Basisgegevens+Uitleg'!$C$7="Ja",LEN(Q357&amp;R357&amp;S357&amp;T357),0)+IF('Basisgegevens+Uitleg'!$C$8="Ja",LEN(V357&amp;W357&amp;X357&amp;Y357),0)+IF('Basisgegevens+Uitleg'!$C$9="Ja",LEN(AA357&amp;AB357&amp;AC357&amp;AD357),0)&lt;(4+IF('Basisgegevens+Uitleg'!$C$6="Ja",4,0)+IF('Basisgegevens+Uitleg'!$C$7="Ja",4,0)+IF('Basisgegevens+Uitleg'!$C$8="Ja",4,0)+IF('Basisgegevens+Uitleg'!$C$9="Ja",4,0)),C357,"Niet")&amp;(G357&amp;H357&amp;I357&amp;J357&amp;IF('Basisgegevens+Uitleg'!$C$6="Ja",L357&amp;M357&amp;N357&amp;O357,"")&amp;IF('Basisgegevens+Uitleg'!$C$7="Ja",Q357&amp;R357&amp;S357&amp;T357,"")&amp;IF('Basisgegevens+Uitleg'!$C$8="Ja",V357&amp;W357&amp;X357&amp;Y357,"")&amp;IF('Basisgegevens+Uitleg'!$C$9="Ja",AA357&amp;AB357&amp;AC357&amp;AD357,"")),1))=TRUE,"","A")))</f>
        <v>--</v>
      </c>
      <c r="E357" s="110" t="str">
        <f t="shared" si="17"/>
        <v>--</v>
      </c>
      <c r="F357" s="138" t="str">
        <f>IF(ROW(E357)-5&lt;='Basisgegevens+Uitleg'!$C$2,F356+1,"--")</f>
        <v>--</v>
      </c>
      <c r="G357" s="86"/>
      <c r="H357" s="82"/>
      <c r="I357" s="82"/>
      <c r="J357" s="87"/>
      <c r="K357" s="9"/>
      <c r="L357" s="86"/>
      <c r="M357" s="82"/>
      <c r="N357" s="82"/>
      <c r="O357" s="87"/>
      <c r="P357" s="9"/>
      <c r="Q357" s="86"/>
      <c r="R357" s="82"/>
      <c r="S357" s="82"/>
      <c r="T357" s="87"/>
      <c r="U357" s="9"/>
      <c r="V357" s="86"/>
      <c r="W357" s="82"/>
      <c r="X357" s="82"/>
      <c r="Y357" s="87"/>
      <c r="Z357" s="9"/>
      <c r="AA357" s="86"/>
      <c r="AB357" s="82"/>
      <c r="AC357" s="82"/>
      <c r="AD357" s="87"/>
      <c r="AE357" s="9"/>
      <c r="AF357" s="108"/>
      <c r="AG357" s="18" t="str">
        <f>IF(ISERROR(VLOOKUP($F357,'Speciale dagen&amp;Activiteiten'!$A$3:$A$100,1,FALSE))=TRUE,"",VLOOKUP($F357,'Speciale dagen&amp;Activiteiten'!$A$3:$B$100,2,FALSE))</f>
        <v/>
      </c>
      <c r="AH357" s="14" t="str">
        <f>IF(ISERROR(VLOOKUP(CONCATENATE(DAY($F357),"-",MONTH($F357)),Verjaardagen!$C$2:$C$101,1,FALSE))=TRUE,"",VLOOKUP(CONCATENATE(DAY($F357),"-",MONTH($F357)),Verjaardagen!$C$2:$E$101,3,FALSE))</f>
        <v/>
      </c>
      <c r="AI357" s="15" t="str">
        <f>IF(ISERROR(VLOOKUP(F357,'School(vakanties)&amp;Activiteiten'!A$4:A$102,1,FALSE)=TRUE),IF(ISERROR(VLOOKUP(F357,'School(vakanties)&amp;Activiteiten'!B$4:B$102,1,FALSE)=TRUE),IF(AJ357&gt;0,AI356,""),VLOOKUP(F357,'School(vakanties)&amp;Activiteiten'!B$4:C$102,2,FALSE)),VLOOKUP(F357,'School(vakanties)&amp;Activiteiten'!A$4:C$102,3,FALSE))</f>
        <v/>
      </c>
      <c r="AJ357" s="16">
        <f>IF(ISERROR(VLOOKUP(F357,'School(vakanties)&amp;Activiteiten'!A$4:A$102,1,FALSE)=TRUE),IF(AND(AJ356&gt;0,AJ356&lt;999),AJ356-1,0),VLOOKUP(F357,'School(vakanties)&amp;Activiteiten'!A$4:D$102,4,FALSE))</f>
        <v>0</v>
      </c>
    </row>
    <row r="358" spans="1:36" x14ac:dyDescent="0.25">
      <c r="A358" s="180" t="str">
        <f t="shared" si="15"/>
        <v>--</v>
      </c>
      <c r="B358" s="110" t="str">
        <f t="shared" si="16"/>
        <v>--</v>
      </c>
      <c r="C358" s="179" t="str">
        <f>IF(F358="--","--",IF(ISEVEN(B358)=TRUE,SUBSTITUTE(LEFT(VLOOKUP(E358,'Basisgegevens+Uitleg'!$B$19:$D$25,3,),1),0,"--"),SUBSTITUTE(LEFT(VLOOKUP(E358,'Basisgegevens+Uitleg'!$B$19:$C$25,2,),1),0,"--")))</f>
        <v>--</v>
      </c>
      <c r="D358" s="179" t="str">
        <f>IF(F358="--","--",TRIM(IF(ISERROR(SEARCH("V",IF(IF('Basisgegevens+Uitleg'!$C$5="Ja",LEN(G358&amp;H358&amp;I358&amp;J358),0)+IF('Basisgegevens+Uitleg'!$C$6="Ja",LEN(L358&amp;M358&amp;N358&amp;O358),0)+IF('Basisgegevens+Uitleg'!$C$7="Ja",LEN(Q358&amp;R358&amp;S358&amp;T358),0)+IF('Basisgegevens+Uitleg'!$C$8="Ja",LEN(V358&amp;W358&amp;X358&amp;Y358),0)+IF('Basisgegevens+Uitleg'!$C$9="Ja",LEN(AA358&amp;AB358&amp;AC358&amp;AD358),0)&lt;(4+IF('Basisgegevens+Uitleg'!$C$6="Ja",4,0)+IF('Basisgegevens+Uitleg'!$C$7="Ja",4,0)+IF('Basisgegevens+Uitleg'!$C$8="Ja",4,0)+IF('Basisgegevens+Uitleg'!$C$9="Ja",4,0)),C358,"Niet")&amp;(G358&amp;H358&amp;I358&amp;J358&amp;IF('Basisgegevens+Uitleg'!$C$6="Ja",L358&amp;M358&amp;N358&amp;O358,"")&amp;IF('Basisgegevens+Uitleg'!$C$7="Ja",Q358&amp;R358&amp;S358&amp;T358,"")&amp;IF('Basisgegevens+Uitleg'!$C$8="Ja",V358&amp;W358&amp;X358&amp;Y358,"")&amp;IF('Basisgegevens+Uitleg'!$C$9="Ja",AA358&amp;AB358&amp;AC358&amp;AD358,"")),1))=TRUE,"","V ")&amp;IF(ISERROR(SEARCH("M",IF(IF('Basisgegevens+Uitleg'!$C$5="Ja",LEN(G358&amp;H358&amp;I358&amp;J358),0)+IF('Basisgegevens+Uitleg'!$C$6="Ja",LEN(L358&amp;M358&amp;N358&amp;O358),0)+IF('Basisgegevens+Uitleg'!$C$7="Ja",LEN(Q358&amp;R358&amp;S358&amp;T358),0)+IF('Basisgegevens+Uitleg'!$C$8="Ja",LEN(V358&amp;W358&amp;X358&amp;Y358),0)+IF('Basisgegevens+Uitleg'!$C$9="Ja",LEN(AA358&amp;AB358&amp;AC358&amp;AD358),0)&lt;(4+IF('Basisgegevens+Uitleg'!$C$6="Ja",4,0)+IF('Basisgegevens+Uitleg'!$C$7="Ja",4,0)+IF('Basisgegevens+Uitleg'!$C$8="Ja",4,0)+IF('Basisgegevens+Uitleg'!$C$9="Ja",4,0)),C358,"Niet")&amp;(G358&amp;H358&amp;I358&amp;J358&amp;IF('Basisgegevens+Uitleg'!$C$6="Ja",L358&amp;M358&amp;N358&amp;O358,"")&amp;IF('Basisgegevens+Uitleg'!$C$7="Ja",Q358&amp;R358&amp;S358&amp;T358,"")&amp;IF('Basisgegevens+Uitleg'!$C$8="Ja",V358&amp;W358&amp;X358&amp;Y358,"")&amp;IF('Basisgegevens+Uitleg'!$C$9="Ja",AA358&amp;AB358&amp;AC358&amp;AD358,"")),1))=TRUE,"","M ")&amp;IF(ISERROR(SEARCH("A",IF(IF('Basisgegevens+Uitleg'!$C$5="Ja",LEN(G358&amp;H358&amp;I358&amp;J358),0)+IF('Basisgegevens+Uitleg'!$C$6="Ja",LEN(L358&amp;M358&amp;N358&amp;O358),0)+IF('Basisgegevens+Uitleg'!$C$7="Ja",LEN(Q358&amp;R358&amp;S358&amp;T358),0)+IF('Basisgegevens+Uitleg'!$C$8="Ja",LEN(V358&amp;W358&amp;X358&amp;Y358),0)+IF('Basisgegevens+Uitleg'!$C$9="Ja",LEN(AA358&amp;AB358&amp;AC358&amp;AD358),0)&lt;(4+IF('Basisgegevens+Uitleg'!$C$6="Ja",4,0)+IF('Basisgegevens+Uitleg'!$C$7="Ja",4,0)+IF('Basisgegevens+Uitleg'!$C$8="Ja",4,0)+IF('Basisgegevens+Uitleg'!$C$9="Ja",4,0)),C358,"Niet")&amp;(G358&amp;H358&amp;I358&amp;J358&amp;IF('Basisgegevens+Uitleg'!$C$6="Ja",L358&amp;M358&amp;N358&amp;O358,"")&amp;IF('Basisgegevens+Uitleg'!$C$7="Ja",Q358&amp;R358&amp;S358&amp;T358,"")&amp;IF('Basisgegevens+Uitleg'!$C$8="Ja",V358&amp;W358&amp;X358&amp;Y358,"")&amp;IF('Basisgegevens+Uitleg'!$C$9="Ja",AA358&amp;AB358&amp;AC358&amp;AD358,"")),1))=TRUE,"","A")))</f>
        <v>--</v>
      </c>
      <c r="E358" s="110" t="str">
        <f t="shared" si="17"/>
        <v>--</v>
      </c>
      <c r="F358" s="138" t="str">
        <f>IF(ROW(E358)-5&lt;='Basisgegevens+Uitleg'!$C$2,F357+1,"--")</f>
        <v>--</v>
      </c>
      <c r="G358" s="86"/>
      <c r="H358" s="82"/>
      <c r="I358" s="82"/>
      <c r="J358" s="87"/>
      <c r="K358" s="9"/>
      <c r="L358" s="86"/>
      <c r="M358" s="82"/>
      <c r="N358" s="82"/>
      <c r="O358" s="87"/>
      <c r="P358" s="9"/>
      <c r="Q358" s="86"/>
      <c r="R358" s="82"/>
      <c r="S358" s="82"/>
      <c r="T358" s="87"/>
      <c r="U358" s="9"/>
      <c r="V358" s="86"/>
      <c r="W358" s="82"/>
      <c r="X358" s="82"/>
      <c r="Y358" s="87"/>
      <c r="Z358" s="9"/>
      <c r="AA358" s="86"/>
      <c r="AB358" s="82"/>
      <c r="AC358" s="82"/>
      <c r="AD358" s="87"/>
      <c r="AE358" s="9"/>
      <c r="AF358" s="108"/>
      <c r="AG358" s="18" t="str">
        <f>IF(ISERROR(VLOOKUP($F358,'Speciale dagen&amp;Activiteiten'!$A$3:$A$100,1,FALSE))=TRUE,"",VLOOKUP($F358,'Speciale dagen&amp;Activiteiten'!$A$3:$B$100,2,FALSE))</f>
        <v/>
      </c>
      <c r="AH358" s="14" t="str">
        <f>IF(ISERROR(VLOOKUP(CONCATENATE(DAY($F358),"-",MONTH($F358)),Verjaardagen!$C$2:$C$101,1,FALSE))=TRUE,"",VLOOKUP(CONCATENATE(DAY($F358),"-",MONTH($F358)),Verjaardagen!$C$2:$E$101,3,FALSE))</f>
        <v/>
      </c>
      <c r="AI358" s="15" t="str">
        <f>IF(ISERROR(VLOOKUP(F358,'School(vakanties)&amp;Activiteiten'!A$4:A$102,1,FALSE)=TRUE),IF(ISERROR(VLOOKUP(F358,'School(vakanties)&amp;Activiteiten'!B$4:B$102,1,FALSE)=TRUE),IF(AJ358&gt;0,AI357,""),VLOOKUP(F358,'School(vakanties)&amp;Activiteiten'!B$4:C$102,2,FALSE)),VLOOKUP(F358,'School(vakanties)&amp;Activiteiten'!A$4:C$102,3,FALSE))</f>
        <v/>
      </c>
      <c r="AJ358" s="16">
        <f>IF(ISERROR(VLOOKUP(F358,'School(vakanties)&amp;Activiteiten'!A$4:A$102,1,FALSE)=TRUE),IF(AND(AJ357&gt;0,AJ357&lt;999),AJ357-1,0),VLOOKUP(F358,'School(vakanties)&amp;Activiteiten'!A$4:D$102,4,FALSE))</f>
        <v>0</v>
      </c>
    </row>
    <row r="359" spans="1:36" x14ac:dyDescent="0.25">
      <c r="A359" s="180" t="str">
        <f t="shared" si="15"/>
        <v>--</v>
      </c>
      <c r="B359" s="110" t="str">
        <f t="shared" si="16"/>
        <v>--</v>
      </c>
      <c r="C359" s="179" t="str">
        <f>IF(F359="--","--",IF(ISEVEN(B359)=TRUE,SUBSTITUTE(LEFT(VLOOKUP(E359,'Basisgegevens+Uitleg'!$B$19:$D$25,3,),1),0,"--"),SUBSTITUTE(LEFT(VLOOKUP(E359,'Basisgegevens+Uitleg'!$B$19:$C$25,2,),1),0,"--")))</f>
        <v>--</v>
      </c>
      <c r="D359" s="179" t="str">
        <f>IF(F359="--","--",TRIM(IF(ISERROR(SEARCH("V",IF(IF('Basisgegevens+Uitleg'!$C$5="Ja",LEN(G359&amp;H359&amp;I359&amp;J359),0)+IF('Basisgegevens+Uitleg'!$C$6="Ja",LEN(L359&amp;M359&amp;N359&amp;O359),0)+IF('Basisgegevens+Uitleg'!$C$7="Ja",LEN(Q359&amp;R359&amp;S359&amp;T359),0)+IF('Basisgegevens+Uitleg'!$C$8="Ja",LEN(V359&amp;W359&amp;X359&amp;Y359),0)+IF('Basisgegevens+Uitleg'!$C$9="Ja",LEN(AA359&amp;AB359&amp;AC359&amp;AD359),0)&lt;(4+IF('Basisgegevens+Uitleg'!$C$6="Ja",4,0)+IF('Basisgegevens+Uitleg'!$C$7="Ja",4,0)+IF('Basisgegevens+Uitleg'!$C$8="Ja",4,0)+IF('Basisgegevens+Uitleg'!$C$9="Ja",4,0)),C359,"Niet")&amp;(G359&amp;H359&amp;I359&amp;J359&amp;IF('Basisgegevens+Uitleg'!$C$6="Ja",L359&amp;M359&amp;N359&amp;O359,"")&amp;IF('Basisgegevens+Uitleg'!$C$7="Ja",Q359&amp;R359&amp;S359&amp;T359,"")&amp;IF('Basisgegevens+Uitleg'!$C$8="Ja",V359&amp;W359&amp;X359&amp;Y359,"")&amp;IF('Basisgegevens+Uitleg'!$C$9="Ja",AA359&amp;AB359&amp;AC359&amp;AD359,"")),1))=TRUE,"","V ")&amp;IF(ISERROR(SEARCH("M",IF(IF('Basisgegevens+Uitleg'!$C$5="Ja",LEN(G359&amp;H359&amp;I359&amp;J359),0)+IF('Basisgegevens+Uitleg'!$C$6="Ja",LEN(L359&amp;M359&amp;N359&amp;O359),0)+IF('Basisgegevens+Uitleg'!$C$7="Ja",LEN(Q359&amp;R359&amp;S359&amp;T359),0)+IF('Basisgegevens+Uitleg'!$C$8="Ja",LEN(V359&amp;W359&amp;X359&amp;Y359),0)+IF('Basisgegevens+Uitleg'!$C$9="Ja",LEN(AA359&amp;AB359&amp;AC359&amp;AD359),0)&lt;(4+IF('Basisgegevens+Uitleg'!$C$6="Ja",4,0)+IF('Basisgegevens+Uitleg'!$C$7="Ja",4,0)+IF('Basisgegevens+Uitleg'!$C$8="Ja",4,0)+IF('Basisgegevens+Uitleg'!$C$9="Ja",4,0)),C359,"Niet")&amp;(G359&amp;H359&amp;I359&amp;J359&amp;IF('Basisgegevens+Uitleg'!$C$6="Ja",L359&amp;M359&amp;N359&amp;O359,"")&amp;IF('Basisgegevens+Uitleg'!$C$7="Ja",Q359&amp;R359&amp;S359&amp;T359,"")&amp;IF('Basisgegevens+Uitleg'!$C$8="Ja",V359&amp;W359&amp;X359&amp;Y359,"")&amp;IF('Basisgegevens+Uitleg'!$C$9="Ja",AA359&amp;AB359&amp;AC359&amp;AD359,"")),1))=TRUE,"","M ")&amp;IF(ISERROR(SEARCH("A",IF(IF('Basisgegevens+Uitleg'!$C$5="Ja",LEN(G359&amp;H359&amp;I359&amp;J359),0)+IF('Basisgegevens+Uitleg'!$C$6="Ja",LEN(L359&amp;M359&amp;N359&amp;O359),0)+IF('Basisgegevens+Uitleg'!$C$7="Ja",LEN(Q359&amp;R359&amp;S359&amp;T359),0)+IF('Basisgegevens+Uitleg'!$C$8="Ja",LEN(V359&amp;W359&amp;X359&amp;Y359),0)+IF('Basisgegevens+Uitleg'!$C$9="Ja",LEN(AA359&amp;AB359&amp;AC359&amp;AD359),0)&lt;(4+IF('Basisgegevens+Uitleg'!$C$6="Ja",4,0)+IF('Basisgegevens+Uitleg'!$C$7="Ja",4,0)+IF('Basisgegevens+Uitleg'!$C$8="Ja",4,0)+IF('Basisgegevens+Uitleg'!$C$9="Ja",4,0)),C359,"Niet")&amp;(G359&amp;H359&amp;I359&amp;J359&amp;IF('Basisgegevens+Uitleg'!$C$6="Ja",L359&amp;M359&amp;N359&amp;O359,"")&amp;IF('Basisgegevens+Uitleg'!$C$7="Ja",Q359&amp;R359&amp;S359&amp;T359,"")&amp;IF('Basisgegevens+Uitleg'!$C$8="Ja",V359&amp;W359&amp;X359&amp;Y359,"")&amp;IF('Basisgegevens+Uitleg'!$C$9="Ja",AA359&amp;AB359&amp;AC359&amp;AD359,"")),1))=TRUE,"","A")))</f>
        <v>--</v>
      </c>
      <c r="E359" s="110" t="str">
        <f t="shared" si="17"/>
        <v>--</v>
      </c>
      <c r="F359" s="138" t="str">
        <f>IF(ROW(E359)-5&lt;='Basisgegevens+Uitleg'!$C$2,F358+1,"--")</f>
        <v>--</v>
      </c>
      <c r="G359" s="86"/>
      <c r="H359" s="82"/>
      <c r="I359" s="82"/>
      <c r="J359" s="87"/>
      <c r="K359" s="9"/>
      <c r="L359" s="86"/>
      <c r="M359" s="82"/>
      <c r="N359" s="82"/>
      <c r="O359" s="87"/>
      <c r="P359" s="9"/>
      <c r="Q359" s="86"/>
      <c r="R359" s="82"/>
      <c r="S359" s="82"/>
      <c r="T359" s="87"/>
      <c r="U359" s="9"/>
      <c r="V359" s="86"/>
      <c r="W359" s="82"/>
      <c r="X359" s="82"/>
      <c r="Y359" s="87"/>
      <c r="Z359" s="9"/>
      <c r="AA359" s="86"/>
      <c r="AB359" s="82"/>
      <c r="AC359" s="82"/>
      <c r="AD359" s="87"/>
      <c r="AE359" s="9"/>
      <c r="AF359" s="108"/>
      <c r="AG359" s="18" t="str">
        <f>IF(ISERROR(VLOOKUP($F359,'Speciale dagen&amp;Activiteiten'!$A$3:$A$100,1,FALSE))=TRUE,"",VLOOKUP($F359,'Speciale dagen&amp;Activiteiten'!$A$3:$B$100,2,FALSE))</f>
        <v/>
      </c>
      <c r="AH359" s="14" t="str">
        <f>IF(ISERROR(VLOOKUP(CONCATENATE(DAY($F359),"-",MONTH($F359)),Verjaardagen!$C$2:$C$101,1,FALSE))=TRUE,"",VLOOKUP(CONCATENATE(DAY($F359),"-",MONTH($F359)),Verjaardagen!$C$2:$E$101,3,FALSE))</f>
        <v/>
      </c>
      <c r="AI359" s="15" t="str">
        <f>IF(ISERROR(VLOOKUP(F359,'School(vakanties)&amp;Activiteiten'!A$4:A$102,1,FALSE)=TRUE),IF(ISERROR(VLOOKUP(F359,'School(vakanties)&amp;Activiteiten'!B$4:B$102,1,FALSE)=TRUE),IF(AJ359&gt;0,AI358,""),VLOOKUP(F359,'School(vakanties)&amp;Activiteiten'!B$4:C$102,2,FALSE)),VLOOKUP(F359,'School(vakanties)&amp;Activiteiten'!A$4:C$102,3,FALSE))</f>
        <v/>
      </c>
      <c r="AJ359" s="16">
        <f>IF(ISERROR(VLOOKUP(F359,'School(vakanties)&amp;Activiteiten'!A$4:A$102,1,FALSE)=TRUE),IF(AND(AJ358&gt;0,AJ358&lt;999),AJ358-1,0),VLOOKUP(F359,'School(vakanties)&amp;Activiteiten'!A$4:D$102,4,FALSE))</f>
        <v>0</v>
      </c>
    </row>
    <row r="360" spans="1:36" x14ac:dyDescent="0.25">
      <c r="A360" s="180" t="str">
        <f t="shared" si="15"/>
        <v>--</v>
      </c>
      <c r="B360" s="110" t="str">
        <f t="shared" si="16"/>
        <v>--</v>
      </c>
      <c r="C360" s="179" t="str">
        <f>IF(F360="--","--",IF(ISEVEN(B360)=TRUE,SUBSTITUTE(LEFT(VLOOKUP(E360,'Basisgegevens+Uitleg'!$B$19:$D$25,3,),1),0,"--"),SUBSTITUTE(LEFT(VLOOKUP(E360,'Basisgegevens+Uitleg'!$B$19:$C$25,2,),1),0,"--")))</f>
        <v>--</v>
      </c>
      <c r="D360" s="179" t="str">
        <f>IF(F360="--","--",TRIM(IF(ISERROR(SEARCH("V",IF(IF('Basisgegevens+Uitleg'!$C$5="Ja",LEN(G360&amp;H360&amp;I360&amp;J360),0)+IF('Basisgegevens+Uitleg'!$C$6="Ja",LEN(L360&amp;M360&amp;N360&amp;O360),0)+IF('Basisgegevens+Uitleg'!$C$7="Ja",LEN(Q360&amp;R360&amp;S360&amp;T360),0)+IF('Basisgegevens+Uitleg'!$C$8="Ja",LEN(V360&amp;W360&amp;X360&amp;Y360),0)+IF('Basisgegevens+Uitleg'!$C$9="Ja",LEN(AA360&amp;AB360&amp;AC360&amp;AD360),0)&lt;(4+IF('Basisgegevens+Uitleg'!$C$6="Ja",4,0)+IF('Basisgegevens+Uitleg'!$C$7="Ja",4,0)+IF('Basisgegevens+Uitleg'!$C$8="Ja",4,0)+IF('Basisgegevens+Uitleg'!$C$9="Ja",4,0)),C360,"Niet")&amp;(G360&amp;H360&amp;I360&amp;J360&amp;IF('Basisgegevens+Uitleg'!$C$6="Ja",L360&amp;M360&amp;N360&amp;O360,"")&amp;IF('Basisgegevens+Uitleg'!$C$7="Ja",Q360&amp;R360&amp;S360&amp;T360,"")&amp;IF('Basisgegevens+Uitleg'!$C$8="Ja",V360&amp;W360&amp;X360&amp;Y360,"")&amp;IF('Basisgegevens+Uitleg'!$C$9="Ja",AA360&amp;AB360&amp;AC360&amp;AD360,"")),1))=TRUE,"","V ")&amp;IF(ISERROR(SEARCH("M",IF(IF('Basisgegevens+Uitleg'!$C$5="Ja",LEN(G360&amp;H360&amp;I360&amp;J360),0)+IF('Basisgegevens+Uitleg'!$C$6="Ja",LEN(L360&amp;M360&amp;N360&amp;O360),0)+IF('Basisgegevens+Uitleg'!$C$7="Ja",LEN(Q360&amp;R360&amp;S360&amp;T360),0)+IF('Basisgegevens+Uitleg'!$C$8="Ja",LEN(V360&amp;W360&amp;X360&amp;Y360),0)+IF('Basisgegevens+Uitleg'!$C$9="Ja",LEN(AA360&amp;AB360&amp;AC360&amp;AD360),0)&lt;(4+IF('Basisgegevens+Uitleg'!$C$6="Ja",4,0)+IF('Basisgegevens+Uitleg'!$C$7="Ja",4,0)+IF('Basisgegevens+Uitleg'!$C$8="Ja",4,0)+IF('Basisgegevens+Uitleg'!$C$9="Ja",4,0)),C360,"Niet")&amp;(G360&amp;H360&amp;I360&amp;J360&amp;IF('Basisgegevens+Uitleg'!$C$6="Ja",L360&amp;M360&amp;N360&amp;O360,"")&amp;IF('Basisgegevens+Uitleg'!$C$7="Ja",Q360&amp;R360&amp;S360&amp;T360,"")&amp;IF('Basisgegevens+Uitleg'!$C$8="Ja",V360&amp;W360&amp;X360&amp;Y360,"")&amp;IF('Basisgegevens+Uitleg'!$C$9="Ja",AA360&amp;AB360&amp;AC360&amp;AD360,"")),1))=TRUE,"","M ")&amp;IF(ISERROR(SEARCH("A",IF(IF('Basisgegevens+Uitleg'!$C$5="Ja",LEN(G360&amp;H360&amp;I360&amp;J360),0)+IF('Basisgegevens+Uitleg'!$C$6="Ja",LEN(L360&amp;M360&amp;N360&amp;O360),0)+IF('Basisgegevens+Uitleg'!$C$7="Ja",LEN(Q360&amp;R360&amp;S360&amp;T360),0)+IF('Basisgegevens+Uitleg'!$C$8="Ja",LEN(V360&amp;W360&amp;X360&amp;Y360),0)+IF('Basisgegevens+Uitleg'!$C$9="Ja",LEN(AA360&amp;AB360&amp;AC360&amp;AD360),0)&lt;(4+IF('Basisgegevens+Uitleg'!$C$6="Ja",4,0)+IF('Basisgegevens+Uitleg'!$C$7="Ja",4,0)+IF('Basisgegevens+Uitleg'!$C$8="Ja",4,0)+IF('Basisgegevens+Uitleg'!$C$9="Ja",4,0)),C360,"Niet")&amp;(G360&amp;H360&amp;I360&amp;J360&amp;IF('Basisgegevens+Uitleg'!$C$6="Ja",L360&amp;M360&amp;N360&amp;O360,"")&amp;IF('Basisgegevens+Uitleg'!$C$7="Ja",Q360&amp;R360&amp;S360&amp;T360,"")&amp;IF('Basisgegevens+Uitleg'!$C$8="Ja",V360&amp;W360&amp;X360&amp;Y360,"")&amp;IF('Basisgegevens+Uitleg'!$C$9="Ja",AA360&amp;AB360&amp;AC360&amp;AD360,"")),1))=TRUE,"","A")))</f>
        <v>--</v>
      </c>
      <c r="E360" s="110" t="str">
        <f t="shared" si="17"/>
        <v>--</v>
      </c>
      <c r="F360" s="138" t="str">
        <f>IF(ROW(E360)-5&lt;='Basisgegevens+Uitleg'!$C$2,F359+1,"--")</f>
        <v>--</v>
      </c>
      <c r="G360" s="86"/>
      <c r="H360" s="82"/>
      <c r="I360" s="82"/>
      <c r="J360" s="87"/>
      <c r="K360" s="9"/>
      <c r="L360" s="86"/>
      <c r="M360" s="82"/>
      <c r="N360" s="82"/>
      <c r="O360" s="87"/>
      <c r="P360" s="9"/>
      <c r="Q360" s="86"/>
      <c r="R360" s="82"/>
      <c r="S360" s="82"/>
      <c r="T360" s="87"/>
      <c r="U360" s="9"/>
      <c r="V360" s="86"/>
      <c r="W360" s="82"/>
      <c r="X360" s="82"/>
      <c r="Y360" s="87"/>
      <c r="Z360" s="9"/>
      <c r="AA360" s="86"/>
      <c r="AB360" s="82"/>
      <c r="AC360" s="82"/>
      <c r="AD360" s="87"/>
      <c r="AE360" s="9"/>
      <c r="AF360" s="108"/>
      <c r="AG360" s="18" t="str">
        <f>IF(ISERROR(VLOOKUP($F360,'Speciale dagen&amp;Activiteiten'!$A$3:$A$100,1,FALSE))=TRUE,"",VLOOKUP($F360,'Speciale dagen&amp;Activiteiten'!$A$3:$B$100,2,FALSE))</f>
        <v/>
      </c>
      <c r="AH360" s="14" t="str">
        <f>IF(ISERROR(VLOOKUP(CONCATENATE(DAY($F360),"-",MONTH($F360)),Verjaardagen!$C$2:$C$101,1,FALSE))=TRUE,"",VLOOKUP(CONCATENATE(DAY($F360),"-",MONTH($F360)),Verjaardagen!$C$2:$E$101,3,FALSE))</f>
        <v/>
      </c>
      <c r="AI360" s="15" t="str">
        <f>IF(ISERROR(VLOOKUP(F360,'School(vakanties)&amp;Activiteiten'!A$4:A$102,1,FALSE)=TRUE),IF(ISERROR(VLOOKUP(F360,'School(vakanties)&amp;Activiteiten'!B$4:B$102,1,FALSE)=TRUE),IF(AJ360&gt;0,AI359,""),VLOOKUP(F360,'School(vakanties)&amp;Activiteiten'!B$4:C$102,2,FALSE)),VLOOKUP(F360,'School(vakanties)&amp;Activiteiten'!A$4:C$102,3,FALSE))</f>
        <v/>
      </c>
      <c r="AJ360" s="16">
        <f>IF(ISERROR(VLOOKUP(F360,'School(vakanties)&amp;Activiteiten'!A$4:A$102,1,FALSE)=TRUE),IF(AND(AJ359&gt;0,AJ359&lt;999),AJ359-1,0),VLOOKUP(F360,'School(vakanties)&amp;Activiteiten'!A$4:D$102,4,FALSE))</f>
        <v>0</v>
      </c>
    </row>
    <row r="361" spans="1:36" x14ac:dyDescent="0.25">
      <c r="A361" s="180" t="str">
        <f t="shared" si="15"/>
        <v>--</v>
      </c>
      <c r="B361" s="110" t="str">
        <f t="shared" si="16"/>
        <v>--</v>
      </c>
      <c r="C361" s="179" t="str">
        <f>IF(F361="--","--",IF(ISEVEN(B361)=TRUE,SUBSTITUTE(LEFT(VLOOKUP(E361,'Basisgegevens+Uitleg'!$B$19:$D$25,3,),1),0,"--"),SUBSTITUTE(LEFT(VLOOKUP(E361,'Basisgegevens+Uitleg'!$B$19:$C$25,2,),1),0,"--")))</f>
        <v>--</v>
      </c>
      <c r="D361" s="179" t="str">
        <f>IF(F361="--","--",TRIM(IF(ISERROR(SEARCH("V",IF(IF('Basisgegevens+Uitleg'!$C$5="Ja",LEN(G361&amp;H361&amp;I361&amp;J361),0)+IF('Basisgegevens+Uitleg'!$C$6="Ja",LEN(L361&amp;M361&amp;N361&amp;O361),0)+IF('Basisgegevens+Uitleg'!$C$7="Ja",LEN(Q361&amp;R361&amp;S361&amp;T361),0)+IF('Basisgegevens+Uitleg'!$C$8="Ja",LEN(V361&amp;W361&amp;X361&amp;Y361),0)+IF('Basisgegevens+Uitleg'!$C$9="Ja",LEN(AA361&amp;AB361&amp;AC361&amp;AD361),0)&lt;(4+IF('Basisgegevens+Uitleg'!$C$6="Ja",4,0)+IF('Basisgegevens+Uitleg'!$C$7="Ja",4,0)+IF('Basisgegevens+Uitleg'!$C$8="Ja",4,0)+IF('Basisgegevens+Uitleg'!$C$9="Ja",4,0)),C361,"Niet")&amp;(G361&amp;H361&amp;I361&amp;J361&amp;IF('Basisgegevens+Uitleg'!$C$6="Ja",L361&amp;M361&amp;N361&amp;O361,"")&amp;IF('Basisgegevens+Uitleg'!$C$7="Ja",Q361&amp;R361&amp;S361&amp;T361,"")&amp;IF('Basisgegevens+Uitleg'!$C$8="Ja",V361&amp;W361&amp;X361&amp;Y361,"")&amp;IF('Basisgegevens+Uitleg'!$C$9="Ja",AA361&amp;AB361&amp;AC361&amp;AD361,"")),1))=TRUE,"","V ")&amp;IF(ISERROR(SEARCH("M",IF(IF('Basisgegevens+Uitleg'!$C$5="Ja",LEN(G361&amp;H361&amp;I361&amp;J361),0)+IF('Basisgegevens+Uitleg'!$C$6="Ja",LEN(L361&amp;M361&amp;N361&amp;O361),0)+IF('Basisgegevens+Uitleg'!$C$7="Ja",LEN(Q361&amp;R361&amp;S361&amp;T361),0)+IF('Basisgegevens+Uitleg'!$C$8="Ja",LEN(V361&amp;W361&amp;X361&amp;Y361),0)+IF('Basisgegevens+Uitleg'!$C$9="Ja",LEN(AA361&amp;AB361&amp;AC361&amp;AD361),0)&lt;(4+IF('Basisgegevens+Uitleg'!$C$6="Ja",4,0)+IF('Basisgegevens+Uitleg'!$C$7="Ja",4,0)+IF('Basisgegevens+Uitleg'!$C$8="Ja",4,0)+IF('Basisgegevens+Uitleg'!$C$9="Ja",4,0)),C361,"Niet")&amp;(G361&amp;H361&amp;I361&amp;J361&amp;IF('Basisgegevens+Uitleg'!$C$6="Ja",L361&amp;M361&amp;N361&amp;O361,"")&amp;IF('Basisgegevens+Uitleg'!$C$7="Ja",Q361&amp;R361&amp;S361&amp;T361,"")&amp;IF('Basisgegevens+Uitleg'!$C$8="Ja",V361&amp;W361&amp;X361&amp;Y361,"")&amp;IF('Basisgegevens+Uitleg'!$C$9="Ja",AA361&amp;AB361&amp;AC361&amp;AD361,"")),1))=TRUE,"","M ")&amp;IF(ISERROR(SEARCH("A",IF(IF('Basisgegevens+Uitleg'!$C$5="Ja",LEN(G361&amp;H361&amp;I361&amp;J361),0)+IF('Basisgegevens+Uitleg'!$C$6="Ja",LEN(L361&amp;M361&amp;N361&amp;O361),0)+IF('Basisgegevens+Uitleg'!$C$7="Ja",LEN(Q361&amp;R361&amp;S361&amp;T361),0)+IF('Basisgegevens+Uitleg'!$C$8="Ja",LEN(V361&amp;W361&amp;X361&amp;Y361),0)+IF('Basisgegevens+Uitleg'!$C$9="Ja",LEN(AA361&amp;AB361&amp;AC361&amp;AD361),0)&lt;(4+IF('Basisgegevens+Uitleg'!$C$6="Ja",4,0)+IF('Basisgegevens+Uitleg'!$C$7="Ja",4,0)+IF('Basisgegevens+Uitleg'!$C$8="Ja",4,0)+IF('Basisgegevens+Uitleg'!$C$9="Ja",4,0)),C361,"Niet")&amp;(G361&amp;H361&amp;I361&amp;J361&amp;IF('Basisgegevens+Uitleg'!$C$6="Ja",L361&amp;M361&amp;N361&amp;O361,"")&amp;IF('Basisgegevens+Uitleg'!$C$7="Ja",Q361&amp;R361&amp;S361&amp;T361,"")&amp;IF('Basisgegevens+Uitleg'!$C$8="Ja",V361&amp;W361&amp;X361&amp;Y361,"")&amp;IF('Basisgegevens+Uitleg'!$C$9="Ja",AA361&amp;AB361&amp;AC361&amp;AD361,"")),1))=TRUE,"","A")))</f>
        <v>--</v>
      </c>
      <c r="E361" s="110" t="str">
        <f t="shared" si="17"/>
        <v>--</v>
      </c>
      <c r="F361" s="138" t="str">
        <f>IF(ROW(E361)-5&lt;='Basisgegevens+Uitleg'!$C$2,F360+1,"--")</f>
        <v>--</v>
      </c>
      <c r="G361" s="86"/>
      <c r="H361" s="82"/>
      <c r="I361" s="82"/>
      <c r="J361" s="87"/>
      <c r="K361" s="9"/>
      <c r="L361" s="86"/>
      <c r="M361" s="82"/>
      <c r="N361" s="82"/>
      <c r="O361" s="87"/>
      <c r="P361" s="9"/>
      <c r="Q361" s="86"/>
      <c r="R361" s="82"/>
      <c r="S361" s="82"/>
      <c r="T361" s="87"/>
      <c r="U361" s="9"/>
      <c r="V361" s="86"/>
      <c r="W361" s="82"/>
      <c r="X361" s="82"/>
      <c r="Y361" s="87"/>
      <c r="Z361" s="9"/>
      <c r="AA361" s="86"/>
      <c r="AB361" s="82"/>
      <c r="AC361" s="82"/>
      <c r="AD361" s="87"/>
      <c r="AE361" s="9"/>
      <c r="AF361" s="108"/>
      <c r="AG361" s="18" t="str">
        <f>IF(ISERROR(VLOOKUP($F361,'Speciale dagen&amp;Activiteiten'!$A$3:$A$100,1,FALSE))=TRUE,"",VLOOKUP($F361,'Speciale dagen&amp;Activiteiten'!$A$3:$B$100,2,FALSE))</f>
        <v/>
      </c>
      <c r="AH361" s="14" t="str">
        <f>IF(ISERROR(VLOOKUP(CONCATENATE(DAY($F361),"-",MONTH($F361)),Verjaardagen!$C$2:$C$101,1,FALSE))=TRUE,"",VLOOKUP(CONCATENATE(DAY($F361),"-",MONTH($F361)),Verjaardagen!$C$2:$E$101,3,FALSE))</f>
        <v/>
      </c>
      <c r="AI361" s="15" t="str">
        <f>IF(ISERROR(VLOOKUP(F361,'School(vakanties)&amp;Activiteiten'!A$4:A$102,1,FALSE)=TRUE),IF(ISERROR(VLOOKUP(F361,'School(vakanties)&amp;Activiteiten'!B$4:B$102,1,FALSE)=TRUE),IF(AJ361&gt;0,AI360,""),VLOOKUP(F361,'School(vakanties)&amp;Activiteiten'!B$4:C$102,2,FALSE)),VLOOKUP(F361,'School(vakanties)&amp;Activiteiten'!A$4:C$102,3,FALSE))</f>
        <v/>
      </c>
      <c r="AJ361" s="16">
        <f>IF(ISERROR(VLOOKUP(F361,'School(vakanties)&amp;Activiteiten'!A$4:A$102,1,FALSE)=TRUE),IF(AND(AJ360&gt;0,AJ360&lt;999),AJ360-1,0),VLOOKUP(F361,'School(vakanties)&amp;Activiteiten'!A$4:D$102,4,FALSE))</f>
        <v>0</v>
      </c>
    </row>
    <row r="362" spans="1:36" x14ac:dyDescent="0.25">
      <c r="A362" s="180" t="str">
        <f t="shared" si="15"/>
        <v>--</v>
      </c>
      <c r="B362" s="110" t="str">
        <f t="shared" si="16"/>
        <v>--</v>
      </c>
      <c r="C362" s="179" t="str">
        <f>IF(F362="--","--",IF(ISEVEN(B362)=TRUE,SUBSTITUTE(LEFT(VLOOKUP(E362,'Basisgegevens+Uitleg'!$B$19:$D$25,3,),1),0,"--"),SUBSTITUTE(LEFT(VLOOKUP(E362,'Basisgegevens+Uitleg'!$B$19:$C$25,2,),1),0,"--")))</f>
        <v>--</v>
      </c>
      <c r="D362" s="179" t="str">
        <f>IF(F362="--","--",TRIM(IF(ISERROR(SEARCH("V",IF(IF('Basisgegevens+Uitleg'!$C$5="Ja",LEN(G362&amp;H362&amp;I362&amp;J362),0)+IF('Basisgegevens+Uitleg'!$C$6="Ja",LEN(L362&amp;M362&amp;N362&amp;O362),0)+IF('Basisgegevens+Uitleg'!$C$7="Ja",LEN(Q362&amp;R362&amp;S362&amp;T362),0)+IF('Basisgegevens+Uitleg'!$C$8="Ja",LEN(V362&amp;W362&amp;X362&amp;Y362),0)+IF('Basisgegevens+Uitleg'!$C$9="Ja",LEN(AA362&amp;AB362&amp;AC362&amp;AD362),0)&lt;(4+IF('Basisgegevens+Uitleg'!$C$6="Ja",4,0)+IF('Basisgegevens+Uitleg'!$C$7="Ja",4,0)+IF('Basisgegevens+Uitleg'!$C$8="Ja",4,0)+IF('Basisgegevens+Uitleg'!$C$9="Ja",4,0)),C362,"Niet")&amp;(G362&amp;H362&amp;I362&amp;J362&amp;IF('Basisgegevens+Uitleg'!$C$6="Ja",L362&amp;M362&amp;N362&amp;O362,"")&amp;IF('Basisgegevens+Uitleg'!$C$7="Ja",Q362&amp;R362&amp;S362&amp;T362,"")&amp;IF('Basisgegevens+Uitleg'!$C$8="Ja",V362&amp;W362&amp;X362&amp;Y362,"")&amp;IF('Basisgegevens+Uitleg'!$C$9="Ja",AA362&amp;AB362&amp;AC362&amp;AD362,"")),1))=TRUE,"","V ")&amp;IF(ISERROR(SEARCH("M",IF(IF('Basisgegevens+Uitleg'!$C$5="Ja",LEN(G362&amp;H362&amp;I362&amp;J362),0)+IF('Basisgegevens+Uitleg'!$C$6="Ja",LEN(L362&amp;M362&amp;N362&amp;O362),0)+IF('Basisgegevens+Uitleg'!$C$7="Ja",LEN(Q362&amp;R362&amp;S362&amp;T362),0)+IF('Basisgegevens+Uitleg'!$C$8="Ja",LEN(V362&amp;W362&amp;X362&amp;Y362),0)+IF('Basisgegevens+Uitleg'!$C$9="Ja",LEN(AA362&amp;AB362&amp;AC362&amp;AD362),0)&lt;(4+IF('Basisgegevens+Uitleg'!$C$6="Ja",4,0)+IF('Basisgegevens+Uitleg'!$C$7="Ja",4,0)+IF('Basisgegevens+Uitleg'!$C$8="Ja",4,0)+IF('Basisgegevens+Uitleg'!$C$9="Ja",4,0)),C362,"Niet")&amp;(G362&amp;H362&amp;I362&amp;J362&amp;IF('Basisgegevens+Uitleg'!$C$6="Ja",L362&amp;M362&amp;N362&amp;O362,"")&amp;IF('Basisgegevens+Uitleg'!$C$7="Ja",Q362&amp;R362&amp;S362&amp;T362,"")&amp;IF('Basisgegevens+Uitleg'!$C$8="Ja",V362&amp;W362&amp;X362&amp;Y362,"")&amp;IF('Basisgegevens+Uitleg'!$C$9="Ja",AA362&amp;AB362&amp;AC362&amp;AD362,"")),1))=TRUE,"","M ")&amp;IF(ISERROR(SEARCH("A",IF(IF('Basisgegevens+Uitleg'!$C$5="Ja",LEN(G362&amp;H362&amp;I362&amp;J362),0)+IF('Basisgegevens+Uitleg'!$C$6="Ja",LEN(L362&amp;M362&amp;N362&amp;O362),0)+IF('Basisgegevens+Uitleg'!$C$7="Ja",LEN(Q362&amp;R362&amp;S362&amp;T362),0)+IF('Basisgegevens+Uitleg'!$C$8="Ja",LEN(V362&amp;W362&amp;X362&amp;Y362),0)+IF('Basisgegevens+Uitleg'!$C$9="Ja",LEN(AA362&amp;AB362&amp;AC362&amp;AD362),0)&lt;(4+IF('Basisgegevens+Uitleg'!$C$6="Ja",4,0)+IF('Basisgegevens+Uitleg'!$C$7="Ja",4,0)+IF('Basisgegevens+Uitleg'!$C$8="Ja",4,0)+IF('Basisgegevens+Uitleg'!$C$9="Ja",4,0)),C362,"Niet")&amp;(G362&amp;H362&amp;I362&amp;J362&amp;IF('Basisgegevens+Uitleg'!$C$6="Ja",L362&amp;M362&amp;N362&amp;O362,"")&amp;IF('Basisgegevens+Uitleg'!$C$7="Ja",Q362&amp;R362&amp;S362&amp;T362,"")&amp;IF('Basisgegevens+Uitleg'!$C$8="Ja",V362&amp;W362&amp;X362&amp;Y362,"")&amp;IF('Basisgegevens+Uitleg'!$C$9="Ja",AA362&amp;AB362&amp;AC362&amp;AD362,"")),1))=TRUE,"","A")))</f>
        <v>--</v>
      </c>
      <c r="E362" s="110" t="str">
        <f t="shared" si="17"/>
        <v>--</v>
      </c>
      <c r="F362" s="138" t="str">
        <f>IF(ROW(E362)-5&lt;='Basisgegevens+Uitleg'!$C$2,F361+1,"--")</f>
        <v>--</v>
      </c>
      <c r="G362" s="86"/>
      <c r="H362" s="82"/>
      <c r="I362" s="82"/>
      <c r="J362" s="87"/>
      <c r="K362" s="9"/>
      <c r="L362" s="86"/>
      <c r="M362" s="82"/>
      <c r="N362" s="82"/>
      <c r="O362" s="87"/>
      <c r="P362" s="9"/>
      <c r="Q362" s="86"/>
      <c r="R362" s="82"/>
      <c r="S362" s="82"/>
      <c r="T362" s="87"/>
      <c r="U362" s="9"/>
      <c r="V362" s="86"/>
      <c r="W362" s="82"/>
      <c r="X362" s="82"/>
      <c r="Y362" s="87"/>
      <c r="Z362" s="9"/>
      <c r="AA362" s="86"/>
      <c r="AB362" s="82"/>
      <c r="AC362" s="82"/>
      <c r="AD362" s="87"/>
      <c r="AE362" s="9"/>
      <c r="AF362" s="108"/>
      <c r="AG362" s="18" t="str">
        <f>IF(ISERROR(VLOOKUP($F362,'Speciale dagen&amp;Activiteiten'!$A$3:$A$100,1,FALSE))=TRUE,"",VLOOKUP($F362,'Speciale dagen&amp;Activiteiten'!$A$3:$B$100,2,FALSE))</f>
        <v/>
      </c>
      <c r="AH362" s="14" t="str">
        <f>IF(ISERROR(VLOOKUP(CONCATENATE(DAY($F362),"-",MONTH($F362)),Verjaardagen!$C$2:$C$101,1,FALSE))=TRUE,"",VLOOKUP(CONCATENATE(DAY($F362),"-",MONTH($F362)),Verjaardagen!$C$2:$E$101,3,FALSE))</f>
        <v/>
      </c>
      <c r="AI362" s="15" t="str">
        <f>IF(ISERROR(VLOOKUP(F362,'School(vakanties)&amp;Activiteiten'!A$4:A$102,1,FALSE)=TRUE),IF(ISERROR(VLOOKUP(F362,'School(vakanties)&amp;Activiteiten'!B$4:B$102,1,FALSE)=TRUE),IF(AJ362&gt;0,AI361,""),VLOOKUP(F362,'School(vakanties)&amp;Activiteiten'!B$4:C$102,2,FALSE)),VLOOKUP(F362,'School(vakanties)&amp;Activiteiten'!A$4:C$102,3,FALSE))</f>
        <v/>
      </c>
      <c r="AJ362" s="16">
        <f>IF(ISERROR(VLOOKUP(F362,'School(vakanties)&amp;Activiteiten'!A$4:A$102,1,FALSE)=TRUE),IF(AND(AJ361&gt;0,AJ361&lt;999),AJ361-1,0),VLOOKUP(F362,'School(vakanties)&amp;Activiteiten'!A$4:D$102,4,FALSE))</f>
        <v>0</v>
      </c>
    </row>
    <row r="363" spans="1:36" x14ac:dyDescent="0.25">
      <c r="A363" s="180" t="str">
        <f t="shared" si="15"/>
        <v>--</v>
      </c>
      <c r="B363" s="110" t="str">
        <f t="shared" si="16"/>
        <v>--</v>
      </c>
      <c r="C363" s="179" t="str">
        <f>IF(F363="--","--",IF(ISEVEN(B363)=TRUE,SUBSTITUTE(LEFT(VLOOKUP(E363,'Basisgegevens+Uitleg'!$B$19:$D$25,3,),1),0,"--"),SUBSTITUTE(LEFT(VLOOKUP(E363,'Basisgegevens+Uitleg'!$B$19:$C$25,2,),1),0,"--")))</f>
        <v>--</v>
      </c>
      <c r="D363" s="179" t="str">
        <f>IF(F363="--","--",TRIM(IF(ISERROR(SEARCH("V",IF(IF('Basisgegevens+Uitleg'!$C$5="Ja",LEN(G363&amp;H363&amp;I363&amp;J363),0)+IF('Basisgegevens+Uitleg'!$C$6="Ja",LEN(L363&amp;M363&amp;N363&amp;O363),0)+IF('Basisgegevens+Uitleg'!$C$7="Ja",LEN(Q363&amp;R363&amp;S363&amp;T363),0)+IF('Basisgegevens+Uitleg'!$C$8="Ja",LEN(V363&amp;W363&amp;X363&amp;Y363),0)+IF('Basisgegevens+Uitleg'!$C$9="Ja",LEN(AA363&amp;AB363&amp;AC363&amp;AD363),0)&lt;(4+IF('Basisgegevens+Uitleg'!$C$6="Ja",4,0)+IF('Basisgegevens+Uitleg'!$C$7="Ja",4,0)+IF('Basisgegevens+Uitleg'!$C$8="Ja",4,0)+IF('Basisgegevens+Uitleg'!$C$9="Ja",4,0)),C363,"Niet")&amp;(G363&amp;H363&amp;I363&amp;J363&amp;IF('Basisgegevens+Uitleg'!$C$6="Ja",L363&amp;M363&amp;N363&amp;O363,"")&amp;IF('Basisgegevens+Uitleg'!$C$7="Ja",Q363&amp;R363&amp;S363&amp;T363,"")&amp;IF('Basisgegevens+Uitleg'!$C$8="Ja",V363&amp;W363&amp;X363&amp;Y363,"")&amp;IF('Basisgegevens+Uitleg'!$C$9="Ja",AA363&amp;AB363&amp;AC363&amp;AD363,"")),1))=TRUE,"","V ")&amp;IF(ISERROR(SEARCH("M",IF(IF('Basisgegevens+Uitleg'!$C$5="Ja",LEN(G363&amp;H363&amp;I363&amp;J363),0)+IF('Basisgegevens+Uitleg'!$C$6="Ja",LEN(L363&amp;M363&amp;N363&amp;O363),0)+IF('Basisgegevens+Uitleg'!$C$7="Ja",LEN(Q363&amp;R363&amp;S363&amp;T363),0)+IF('Basisgegevens+Uitleg'!$C$8="Ja",LEN(V363&amp;W363&amp;X363&amp;Y363),0)+IF('Basisgegevens+Uitleg'!$C$9="Ja",LEN(AA363&amp;AB363&amp;AC363&amp;AD363),0)&lt;(4+IF('Basisgegevens+Uitleg'!$C$6="Ja",4,0)+IF('Basisgegevens+Uitleg'!$C$7="Ja",4,0)+IF('Basisgegevens+Uitleg'!$C$8="Ja",4,0)+IF('Basisgegevens+Uitleg'!$C$9="Ja",4,0)),C363,"Niet")&amp;(G363&amp;H363&amp;I363&amp;J363&amp;IF('Basisgegevens+Uitleg'!$C$6="Ja",L363&amp;M363&amp;N363&amp;O363,"")&amp;IF('Basisgegevens+Uitleg'!$C$7="Ja",Q363&amp;R363&amp;S363&amp;T363,"")&amp;IF('Basisgegevens+Uitleg'!$C$8="Ja",V363&amp;W363&amp;X363&amp;Y363,"")&amp;IF('Basisgegevens+Uitleg'!$C$9="Ja",AA363&amp;AB363&amp;AC363&amp;AD363,"")),1))=TRUE,"","M ")&amp;IF(ISERROR(SEARCH("A",IF(IF('Basisgegevens+Uitleg'!$C$5="Ja",LEN(G363&amp;H363&amp;I363&amp;J363),0)+IF('Basisgegevens+Uitleg'!$C$6="Ja",LEN(L363&amp;M363&amp;N363&amp;O363),0)+IF('Basisgegevens+Uitleg'!$C$7="Ja",LEN(Q363&amp;R363&amp;S363&amp;T363),0)+IF('Basisgegevens+Uitleg'!$C$8="Ja",LEN(V363&amp;W363&amp;X363&amp;Y363),0)+IF('Basisgegevens+Uitleg'!$C$9="Ja",LEN(AA363&amp;AB363&amp;AC363&amp;AD363),0)&lt;(4+IF('Basisgegevens+Uitleg'!$C$6="Ja",4,0)+IF('Basisgegevens+Uitleg'!$C$7="Ja",4,0)+IF('Basisgegevens+Uitleg'!$C$8="Ja",4,0)+IF('Basisgegevens+Uitleg'!$C$9="Ja",4,0)),C363,"Niet")&amp;(G363&amp;H363&amp;I363&amp;J363&amp;IF('Basisgegevens+Uitleg'!$C$6="Ja",L363&amp;M363&amp;N363&amp;O363,"")&amp;IF('Basisgegevens+Uitleg'!$C$7="Ja",Q363&amp;R363&amp;S363&amp;T363,"")&amp;IF('Basisgegevens+Uitleg'!$C$8="Ja",V363&amp;W363&amp;X363&amp;Y363,"")&amp;IF('Basisgegevens+Uitleg'!$C$9="Ja",AA363&amp;AB363&amp;AC363&amp;AD363,"")),1))=TRUE,"","A")))</f>
        <v>--</v>
      </c>
      <c r="E363" s="110" t="str">
        <f t="shared" si="17"/>
        <v>--</v>
      </c>
      <c r="F363" s="138" t="str">
        <f>IF(ROW(E363)-5&lt;='Basisgegevens+Uitleg'!$C$2,F362+1,"--")</f>
        <v>--</v>
      </c>
      <c r="G363" s="86"/>
      <c r="H363" s="82"/>
      <c r="I363" s="82"/>
      <c r="J363" s="87"/>
      <c r="K363" s="9"/>
      <c r="L363" s="86"/>
      <c r="M363" s="82"/>
      <c r="N363" s="82"/>
      <c r="O363" s="87"/>
      <c r="P363" s="9"/>
      <c r="Q363" s="86"/>
      <c r="R363" s="82"/>
      <c r="S363" s="82"/>
      <c r="T363" s="87"/>
      <c r="U363" s="9"/>
      <c r="V363" s="86"/>
      <c r="W363" s="82"/>
      <c r="X363" s="82"/>
      <c r="Y363" s="87"/>
      <c r="Z363" s="9"/>
      <c r="AA363" s="86"/>
      <c r="AB363" s="82"/>
      <c r="AC363" s="82"/>
      <c r="AD363" s="87"/>
      <c r="AE363" s="9"/>
      <c r="AF363" s="108"/>
      <c r="AG363" s="18" t="str">
        <f>IF(ISERROR(VLOOKUP($F363,'Speciale dagen&amp;Activiteiten'!$A$3:$A$100,1,FALSE))=TRUE,"",VLOOKUP($F363,'Speciale dagen&amp;Activiteiten'!$A$3:$B$100,2,FALSE))</f>
        <v/>
      </c>
      <c r="AH363" s="14" t="str">
        <f>IF(ISERROR(VLOOKUP(CONCATENATE(DAY($F363),"-",MONTH($F363)),Verjaardagen!$C$2:$C$101,1,FALSE))=TRUE,"",VLOOKUP(CONCATENATE(DAY($F363),"-",MONTH($F363)),Verjaardagen!$C$2:$E$101,3,FALSE))</f>
        <v/>
      </c>
      <c r="AI363" s="15" t="str">
        <f>IF(ISERROR(VLOOKUP(F363,'School(vakanties)&amp;Activiteiten'!A$4:A$102,1,FALSE)=TRUE),IF(ISERROR(VLOOKUP(F363,'School(vakanties)&amp;Activiteiten'!B$4:B$102,1,FALSE)=TRUE),IF(AJ363&gt;0,AI362,""),VLOOKUP(F363,'School(vakanties)&amp;Activiteiten'!B$4:C$102,2,FALSE)),VLOOKUP(F363,'School(vakanties)&amp;Activiteiten'!A$4:C$102,3,FALSE))</f>
        <v/>
      </c>
      <c r="AJ363" s="16">
        <f>IF(ISERROR(VLOOKUP(F363,'School(vakanties)&amp;Activiteiten'!A$4:A$102,1,FALSE)=TRUE),IF(AND(AJ362&gt;0,AJ362&lt;999),AJ362-1,0),VLOOKUP(F363,'School(vakanties)&amp;Activiteiten'!A$4:D$102,4,FALSE))</f>
        <v>0</v>
      </c>
    </row>
    <row r="364" spans="1:36" x14ac:dyDescent="0.25">
      <c r="A364" s="180" t="str">
        <f t="shared" si="15"/>
        <v>--</v>
      </c>
      <c r="B364" s="110" t="str">
        <f t="shared" si="16"/>
        <v>--</v>
      </c>
      <c r="C364" s="179" t="str">
        <f>IF(F364="--","--",IF(ISEVEN(B364)=TRUE,SUBSTITUTE(LEFT(VLOOKUP(E364,'Basisgegevens+Uitleg'!$B$19:$D$25,3,),1),0,"--"),SUBSTITUTE(LEFT(VLOOKUP(E364,'Basisgegevens+Uitleg'!$B$19:$C$25,2,),1),0,"--")))</f>
        <v>--</v>
      </c>
      <c r="D364" s="179" t="str">
        <f>IF(F364="--","--",TRIM(IF(ISERROR(SEARCH("V",IF(IF('Basisgegevens+Uitleg'!$C$5="Ja",LEN(G364&amp;H364&amp;I364&amp;J364),0)+IF('Basisgegevens+Uitleg'!$C$6="Ja",LEN(L364&amp;M364&amp;N364&amp;O364),0)+IF('Basisgegevens+Uitleg'!$C$7="Ja",LEN(Q364&amp;R364&amp;S364&amp;T364),0)+IF('Basisgegevens+Uitleg'!$C$8="Ja",LEN(V364&amp;W364&amp;X364&amp;Y364),0)+IF('Basisgegevens+Uitleg'!$C$9="Ja",LEN(AA364&amp;AB364&amp;AC364&amp;AD364),0)&lt;(4+IF('Basisgegevens+Uitleg'!$C$6="Ja",4,0)+IF('Basisgegevens+Uitleg'!$C$7="Ja",4,0)+IF('Basisgegevens+Uitleg'!$C$8="Ja",4,0)+IF('Basisgegevens+Uitleg'!$C$9="Ja",4,0)),C364,"Niet")&amp;(G364&amp;H364&amp;I364&amp;J364&amp;IF('Basisgegevens+Uitleg'!$C$6="Ja",L364&amp;M364&amp;N364&amp;O364,"")&amp;IF('Basisgegevens+Uitleg'!$C$7="Ja",Q364&amp;R364&amp;S364&amp;T364,"")&amp;IF('Basisgegevens+Uitleg'!$C$8="Ja",V364&amp;W364&amp;X364&amp;Y364,"")&amp;IF('Basisgegevens+Uitleg'!$C$9="Ja",AA364&amp;AB364&amp;AC364&amp;AD364,"")),1))=TRUE,"","V ")&amp;IF(ISERROR(SEARCH("M",IF(IF('Basisgegevens+Uitleg'!$C$5="Ja",LEN(G364&amp;H364&amp;I364&amp;J364),0)+IF('Basisgegevens+Uitleg'!$C$6="Ja",LEN(L364&amp;M364&amp;N364&amp;O364),0)+IF('Basisgegevens+Uitleg'!$C$7="Ja",LEN(Q364&amp;R364&amp;S364&amp;T364),0)+IF('Basisgegevens+Uitleg'!$C$8="Ja",LEN(V364&amp;W364&amp;X364&amp;Y364),0)+IF('Basisgegevens+Uitleg'!$C$9="Ja",LEN(AA364&amp;AB364&amp;AC364&amp;AD364),0)&lt;(4+IF('Basisgegevens+Uitleg'!$C$6="Ja",4,0)+IF('Basisgegevens+Uitleg'!$C$7="Ja",4,0)+IF('Basisgegevens+Uitleg'!$C$8="Ja",4,0)+IF('Basisgegevens+Uitleg'!$C$9="Ja",4,0)),C364,"Niet")&amp;(G364&amp;H364&amp;I364&amp;J364&amp;IF('Basisgegevens+Uitleg'!$C$6="Ja",L364&amp;M364&amp;N364&amp;O364,"")&amp;IF('Basisgegevens+Uitleg'!$C$7="Ja",Q364&amp;R364&amp;S364&amp;T364,"")&amp;IF('Basisgegevens+Uitleg'!$C$8="Ja",V364&amp;W364&amp;X364&amp;Y364,"")&amp;IF('Basisgegevens+Uitleg'!$C$9="Ja",AA364&amp;AB364&amp;AC364&amp;AD364,"")),1))=TRUE,"","M ")&amp;IF(ISERROR(SEARCH("A",IF(IF('Basisgegevens+Uitleg'!$C$5="Ja",LEN(G364&amp;H364&amp;I364&amp;J364),0)+IF('Basisgegevens+Uitleg'!$C$6="Ja",LEN(L364&amp;M364&amp;N364&amp;O364),0)+IF('Basisgegevens+Uitleg'!$C$7="Ja",LEN(Q364&amp;R364&amp;S364&amp;T364),0)+IF('Basisgegevens+Uitleg'!$C$8="Ja",LEN(V364&amp;W364&amp;X364&amp;Y364),0)+IF('Basisgegevens+Uitleg'!$C$9="Ja",LEN(AA364&amp;AB364&amp;AC364&amp;AD364),0)&lt;(4+IF('Basisgegevens+Uitleg'!$C$6="Ja",4,0)+IF('Basisgegevens+Uitleg'!$C$7="Ja",4,0)+IF('Basisgegevens+Uitleg'!$C$8="Ja",4,0)+IF('Basisgegevens+Uitleg'!$C$9="Ja",4,0)),C364,"Niet")&amp;(G364&amp;H364&amp;I364&amp;J364&amp;IF('Basisgegevens+Uitleg'!$C$6="Ja",L364&amp;M364&amp;N364&amp;O364,"")&amp;IF('Basisgegevens+Uitleg'!$C$7="Ja",Q364&amp;R364&amp;S364&amp;T364,"")&amp;IF('Basisgegevens+Uitleg'!$C$8="Ja",V364&amp;W364&amp;X364&amp;Y364,"")&amp;IF('Basisgegevens+Uitleg'!$C$9="Ja",AA364&amp;AB364&amp;AC364&amp;AD364,"")),1))=TRUE,"","A")))</f>
        <v>--</v>
      </c>
      <c r="E364" s="110" t="str">
        <f t="shared" si="17"/>
        <v>--</v>
      </c>
      <c r="F364" s="138" t="str">
        <f>IF(ROW(E364)-5&lt;='Basisgegevens+Uitleg'!$C$2,F363+1,"--")</f>
        <v>--</v>
      </c>
      <c r="G364" s="86"/>
      <c r="H364" s="82"/>
      <c r="I364" s="82"/>
      <c r="J364" s="87"/>
      <c r="K364" s="9"/>
      <c r="L364" s="86"/>
      <c r="M364" s="82"/>
      <c r="N364" s="82"/>
      <c r="O364" s="87"/>
      <c r="P364" s="9"/>
      <c r="Q364" s="86"/>
      <c r="R364" s="82"/>
      <c r="S364" s="82"/>
      <c r="T364" s="87"/>
      <c r="U364" s="9"/>
      <c r="V364" s="86"/>
      <c r="W364" s="82"/>
      <c r="X364" s="82"/>
      <c r="Y364" s="87"/>
      <c r="Z364" s="9"/>
      <c r="AA364" s="86"/>
      <c r="AB364" s="82"/>
      <c r="AC364" s="82"/>
      <c r="AD364" s="87"/>
      <c r="AE364" s="9"/>
      <c r="AF364" s="108"/>
      <c r="AG364" s="18" t="str">
        <f>IF(ISERROR(VLOOKUP($F364,'Speciale dagen&amp;Activiteiten'!$A$3:$A$100,1,FALSE))=TRUE,"",VLOOKUP($F364,'Speciale dagen&amp;Activiteiten'!$A$3:$B$100,2,FALSE))</f>
        <v/>
      </c>
      <c r="AH364" s="14" t="str">
        <f>IF(ISERROR(VLOOKUP(CONCATENATE(DAY($F364),"-",MONTH($F364)),Verjaardagen!$C$2:$C$101,1,FALSE))=TRUE,"",VLOOKUP(CONCATENATE(DAY($F364),"-",MONTH($F364)),Verjaardagen!$C$2:$E$101,3,FALSE))</f>
        <v/>
      </c>
      <c r="AI364" s="15" t="str">
        <f>IF(ISERROR(VLOOKUP(F364,'School(vakanties)&amp;Activiteiten'!A$4:A$102,1,FALSE)=TRUE),IF(ISERROR(VLOOKUP(F364,'School(vakanties)&amp;Activiteiten'!B$4:B$102,1,FALSE)=TRUE),IF(AJ364&gt;0,AI363,""),VLOOKUP(F364,'School(vakanties)&amp;Activiteiten'!B$4:C$102,2,FALSE)),VLOOKUP(F364,'School(vakanties)&amp;Activiteiten'!A$4:C$102,3,FALSE))</f>
        <v/>
      </c>
      <c r="AJ364" s="16">
        <f>IF(ISERROR(VLOOKUP(F364,'School(vakanties)&amp;Activiteiten'!A$4:A$102,1,FALSE)=TRUE),IF(AND(AJ363&gt;0,AJ363&lt;999),AJ363-1,0),VLOOKUP(F364,'School(vakanties)&amp;Activiteiten'!A$4:D$102,4,FALSE))</f>
        <v>0</v>
      </c>
    </row>
    <row r="365" spans="1:36" x14ac:dyDescent="0.25">
      <c r="A365" s="180" t="str">
        <f t="shared" si="15"/>
        <v>--</v>
      </c>
      <c r="B365" s="110" t="str">
        <f t="shared" si="16"/>
        <v>--</v>
      </c>
      <c r="C365" s="179" t="str">
        <f>IF(F365="--","--",IF(ISEVEN(B365)=TRUE,SUBSTITUTE(LEFT(VLOOKUP(E365,'Basisgegevens+Uitleg'!$B$19:$D$25,3,),1),0,"--"),SUBSTITUTE(LEFT(VLOOKUP(E365,'Basisgegevens+Uitleg'!$B$19:$C$25,2,),1),0,"--")))</f>
        <v>--</v>
      </c>
      <c r="D365" s="179" t="str">
        <f>IF(F365="--","--",TRIM(IF(ISERROR(SEARCH("V",IF(IF('Basisgegevens+Uitleg'!$C$5="Ja",LEN(G365&amp;H365&amp;I365&amp;J365),0)+IF('Basisgegevens+Uitleg'!$C$6="Ja",LEN(L365&amp;M365&amp;N365&amp;O365),0)+IF('Basisgegevens+Uitleg'!$C$7="Ja",LEN(Q365&amp;R365&amp;S365&amp;T365),0)+IF('Basisgegevens+Uitleg'!$C$8="Ja",LEN(V365&amp;W365&amp;X365&amp;Y365),0)+IF('Basisgegevens+Uitleg'!$C$9="Ja",LEN(AA365&amp;AB365&amp;AC365&amp;AD365),0)&lt;(4+IF('Basisgegevens+Uitleg'!$C$6="Ja",4,0)+IF('Basisgegevens+Uitleg'!$C$7="Ja",4,0)+IF('Basisgegevens+Uitleg'!$C$8="Ja",4,0)+IF('Basisgegevens+Uitleg'!$C$9="Ja",4,0)),C365,"Niet")&amp;(G365&amp;H365&amp;I365&amp;J365&amp;IF('Basisgegevens+Uitleg'!$C$6="Ja",L365&amp;M365&amp;N365&amp;O365,"")&amp;IF('Basisgegevens+Uitleg'!$C$7="Ja",Q365&amp;R365&amp;S365&amp;T365,"")&amp;IF('Basisgegevens+Uitleg'!$C$8="Ja",V365&amp;W365&amp;X365&amp;Y365,"")&amp;IF('Basisgegevens+Uitleg'!$C$9="Ja",AA365&amp;AB365&amp;AC365&amp;AD365,"")),1))=TRUE,"","V ")&amp;IF(ISERROR(SEARCH("M",IF(IF('Basisgegevens+Uitleg'!$C$5="Ja",LEN(G365&amp;H365&amp;I365&amp;J365),0)+IF('Basisgegevens+Uitleg'!$C$6="Ja",LEN(L365&amp;M365&amp;N365&amp;O365),0)+IF('Basisgegevens+Uitleg'!$C$7="Ja",LEN(Q365&amp;R365&amp;S365&amp;T365),0)+IF('Basisgegevens+Uitleg'!$C$8="Ja",LEN(V365&amp;W365&amp;X365&amp;Y365),0)+IF('Basisgegevens+Uitleg'!$C$9="Ja",LEN(AA365&amp;AB365&amp;AC365&amp;AD365),0)&lt;(4+IF('Basisgegevens+Uitleg'!$C$6="Ja",4,0)+IF('Basisgegevens+Uitleg'!$C$7="Ja",4,0)+IF('Basisgegevens+Uitleg'!$C$8="Ja",4,0)+IF('Basisgegevens+Uitleg'!$C$9="Ja",4,0)),C365,"Niet")&amp;(G365&amp;H365&amp;I365&amp;J365&amp;IF('Basisgegevens+Uitleg'!$C$6="Ja",L365&amp;M365&amp;N365&amp;O365,"")&amp;IF('Basisgegevens+Uitleg'!$C$7="Ja",Q365&amp;R365&amp;S365&amp;T365,"")&amp;IF('Basisgegevens+Uitleg'!$C$8="Ja",V365&amp;W365&amp;X365&amp;Y365,"")&amp;IF('Basisgegevens+Uitleg'!$C$9="Ja",AA365&amp;AB365&amp;AC365&amp;AD365,"")),1))=TRUE,"","M ")&amp;IF(ISERROR(SEARCH("A",IF(IF('Basisgegevens+Uitleg'!$C$5="Ja",LEN(G365&amp;H365&amp;I365&amp;J365),0)+IF('Basisgegevens+Uitleg'!$C$6="Ja",LEN(L365&amp;M365&amp;N365&amp;O365),0)+IF('Basisgegevens+Uitleg'!$C$7="Ja",LEN(Q365&amp;R365&amp;S365&amp;T365),0)+IF('Basisgegevens+Uitleg'!$C$8="Ja",LEN(V365&amp;W365&amp;X365&amp;Y365),0)+IF('Basisgegevens+Uitleg'!$C$9="Ja",LEN(AA365&amp;AB365&amp;AC365&amp;AD365),0)&lt;(4+IF('Basisgegevens+Uitleg'!$C$6="Ja",4,0)+IF('Basisgegevens+Uitleg'!$C$7="Ja",4,0)+IF('Basisgegevens+Uitleg'!$C$8="Ja",4,0)+IF('Basisgegevens+Uitleg'!$C$9="Ja",4,0)),C365,"Niet")&amp;(G365&amp;H365&amp;I365&amp;J365&amp;IF('Basisgegevens+Uitleg'!$C$6="Ja",L365&amp;M365&amp;N365&amp;O365,"")&amp;IF('Basisgegevens+Uitleg'!$C$7="Ja",Q365&amp;R365&amp;S365&amp;T365,"")&amp;IF('Basisgegevens+Uitleg'!$C$8="Ja",V365&amp;W365&amp;X365&amp;Y365,"")&amp;IF('Basisgegevens+Uitleg'!$C$9="Ja",AA365&amp;AB365&amp;AC365&amp;AD365,"")),1))=TRUE,"","A")))</f>
        <v>--</v>
      </c>
      <c r="E365" s="110" t="str">
        <f t="shared" si="17"/>
        <v>--</v>
      </c>
      <c r="F365" s="138" t="str">
        <f>IF(ROW(E365)-5&lt;='Basisgegevens+Uitleg'!$C$2,F364+1,"--")</f>
        <v>--</v>
      </c>
      <c r="G365" s="86"/>
      <c r="H365" s="82"/>
      <c r="I365" s="82"/>
      <c r="J365" s="87"/>
      <c r="K365" s="9"/>
      <c r="L365" s="86"/>
      <c r="M365" s="82"/>
      <c r="N365" s="82"/>
      <c r="O365" s="87"/>
      <c r="P365" s="9"/>
      <c r="Q365" s="86"/>
      <c r="R365" s="82"/>
      <c r="S365" s="82"/>
      <c r="T365" s="87"/>
      <c r="U365" s="9"/>
      <c r="V365" s="86"/>
      <c r="W365" s="82"/>
      <c r="X365" s="82"/>
      <c r="Y365" s="87"/>
      <c r="Z365" s="9"/>
      <c r="AA365" s="86"/>
      <c r="AB365" s="82"/>
      <c r="AC365" s="82"/>
      <c r="AD365" s="87"/>
      <c r="AE365" s="9"/>
      <c r="AF365" s="108"/>
      <c r="AG365" s="18" t="str">
        <f>IF(ISERROR(VLOOKUP($F365,'Speciale dagen&amp;Activiteiten'!$A$3:$A$100,1,FALSE))=TRUE,"",VLOOKUP($F365,'Speciale dagen&amp;Activiteiten'!$A$3:$B$100,2,FALSE))</f>
        <v/>
      </c>
      <c r="AH365" s="14" t="str">
        <f>IF(ISERROR(VLOOKUP(CONCATENATE(DAY($F365),"-",MONTH($F365)),Verjaardagen!$C$2:$C$101,1,FALSE))=TRUE,"",VLOOKUP(CONCATENATE(DAY($F365),"-",MONTH($F365)),Verjaardagen!$C$2:$E$101,3,FALSE))</f>
        <v/>
      </c>
      <c r="AI365" s="15" t="str">
        <f>IF(ISERROR(VLOOKUP(F365,'School(vakanties)&amp;Activiteiten'!A$4:A$102,1,FALSE)=TRUE),IF(ISERROR(VLOOKUP(F365,'School(vakanties)&amp;Activiteiten'!B$4:B$102,1,FALSE)=TRUE),IF(AJ365&gt;0,AI364,""),VLOOKUP(F365,'School(vakanties)&amp;Activiteiten'!B$4:C$102,2,FALSE)),VLOOKUP(F365,'School(vakanties)&amp;Activiteiten'!A$4:C$102,3,FALSE))</f>
        <v/>
      </c>
      <c r="AJ365" s="16">
        <f>IF(ISERROR(VLOOKUP(F365,'School(vakanties)&amp;Activiteiten'!A$4:A$102,1,FALSE)=TRUE),IF(AND(AJ364&gt;0,AJ364&lt;999),AJ364-1,0),VLOOKUP(F365,'School(vakanties)&amp;Activiteiten'!A$4:D$102,4,FALSE))</f>
        <v>0</v>
      </c>
    </row>
    <row r="366" spans="1:36" x14ac:dyDescent="0.25">
      <c r="A366" s="180" t="str">
        <f t="shared" si="15"/>
        <v>--</v>
      </c>
      <c r="B366" s="110" t="str">
        <f t="shared" si="16"/>
        <v>--</v>
      </c>
      <c r="C366" s="179" t="str">
        <f>IF(F366="--","--",IF(ISEVEN(B366)=TRUE,SUBSTITUTE(LEFT(VLOOKUP(E366,'Basisgegevens+Uitleg'!$B$19:$D$25,3,),1),0,"--"),SUBSTITUTE(LEFT(VLOOKUP(E366,'Basisgegevens+Uitleg'!$B$19:$C$25,2,),1),0,"--")))</f>
        <v>--</v>
      </c>
      <c r="D366" s="179" t="str">
        <f>IF(F366="--","--",TRIM(IF(ISERROR(SEARCH("V",IF(IF('Basisgegevens+Uitleg'!$C$5="Ja",LEN(G366&amp;H366&amp;I366&amp;J366),0)+IF('Basisgegevens+Uitleg'!$C$6="Ja",LEN(L366&amp;M366&amp;N366&amp;O366),0)+IF('Basisgegevens+Uitleg'!$C$7="Ja",LEN(Q366&amp;R366&amp;S366&amp;T366),0)+IF('Basisgegevens+Uitleg'!$C$8="Ja",LEN(V366&amp;W366&amp;X366&amp;Y366),0)+IF('Basisgegevens+Uitleg'!$C$9="Ja",LEN(AA366&amp;AB366&amp;AC366&amp;AD366),0)&lt;(4+IF('Basisgegevens+Uitleg'!$C$6="Ja",4,0)+IF('Basisgegevens+Uitleg'!$C$7="Ja",4,0)+IF('Basisgegevens+Uitleg'!$C$8="Ja",4,0)+IF('Basisgegevens+Uitleg'!$C$9="Ja",4,0)),C366,"Niet")&amp;(G366&amp;H366&amp;I366&amp;J366&amp;IF('Basisgegevens+Uitleg'!$C$6="Ja",L366&amp;M366&amp;N366&amp;O366,"")&amp;IF('Basisgegevens+Uitleg'!$C$7="Ja",Q366&amp;R366&amp;S366&amp;T366,"")&amp;IF('Basisgegevens+Uitleg'!$C$8="Ja",V366&amp;W366&amp;X366&amp;Y366,"")&amp;IF('Basisgegevens+Uitleg'!$C$9="Ja",AA366&amp;AB366&amp;AC366&amp;AD366,"")),1))=TRUE,"","V ")&amp;IF(ISERROR(SEARCH("M",IF(IF('Basisgegevens+Uitleg'!$C$5="Ja",LEN(G366&amp;H366&amp;I366&amp;J366),0)+IF('Basisgegevens+Uitleg'!$C$6="Ja",LEN(L366&amp;M366&amp;N366&amp;O366),0)+IF('Basisgegevens+Uitleg'!$C$7="Ja",LEN(Q366&amp;R366&amp;S366&amp;T366),0)+IF('Basisgegevens+Uitleg'!$C$8="Ja",LEN(V366&amp;W366&amp;X366&amp;Y366),0)+IF('Basisgegevens+Uitleg'!$C$9="Ja",LEN(AA366&amp;AB366&amp;AC366&amp;AD366),0)&lt;(4+IF('Basisgegevens+Uitleg'!$C$6="Ja",4,0)+IF('Basisgegevens+Uitleg'!$C$7="Ja",4,0)+IF('Basisgegevens+Uitleg'!$C$8="Ja",4,0)+IF('Basisgegevens+Uitleg'!$C$9="Ja",4,0)),C366,"Niet")&amp;(G366&amp;H366&amp;I366&amp;J366&amp;IF('Basisgegevens+Uitleg'!$C$6="Ja",L366&amp;M366&amp;N366&amp;O366,"")&amp;IF('Basisgegevens+Uitleg'!$C$7="Ja",Q366&amp;R366&amp;S366&amp;T366,"")&amp;IF('Basisgegevens+Uitleg'!$C$8="Ja",V366&amp;W366&amp;X366&amp;Y366,"")&amp;IF('Basisgegevens+Uitleg'!$C$9="Ja",AA366&amp;AB366&amp;AC366&amp;AD366,"")),1))=TRUE,"","M ")&amp;IF(ISERROR(SEARCH("A",IF(IF('Basisgegevens+Uitleg'!$C$5="Ja",LEN(G366&amp;H366&amp;I366&amp;J366),0)+IF('Basisgegevens+Uitleg'!$C$6="Ja",LEN(L366&amp;M366&amp;N366&amp;O366),0)+IF('Basisgegevens+Uitleg'!$C$7="Ja",LEN(Q366&amp;R366&amp;S366&amp;T366),0)+IF('Basisgegevens+Uitleg'!$C$8="Ja",LEN(V366&amp;W366&amp;X366&amp;Y366),0)+IF('Basisgegevens+Uitleg'!$C$9="Ja",LEN(AA366&amp;AB366&amp;AC366&amp;AD366),0)&lt;(4+IF('Basisgegevens+Uitleg'!$C$6="Ja",4,0)+IF('Basisgegevens+Uitleg'!$C$7="Ja",4,0)+IF('Basisgegevens+Uitleg'!$C$8="Ja",4,0)+IF('Basisgegevens+Uitleg'!$C$9="Ja",4,0)),C366,"Niet")&amp;(G366&amp;H366&amp;I366&amp;J366&amp;IF('Basisgegevens+Uitleg'!$C$6="Ja",L366&amp;M366&amp;N366&amp;O366,"")&amp;IF('Basisgegevens+Uitleg'!$C$7="Ja",Q366&amp;R366&amp;S366&amp;T366,"")&amp;IF('Basisgegevens+Uitleg'!$C$8="Ja",V366&amp;W366&amp;X366&amp;Y366,"")&amp;IF('Basisgegevens+Uitleg'!$C$9="Ja",AA366&amp;AB366&amp;AC366&amp;AD366,"")),1))=TRUE,"","A")))</f>
        <v>--</v>
      </c>
      <c r="E366" s="110" t="str">
        <f t="shared" si="17"/>
        <v>--</v>
      </c>
      <c r="F366" s="138" t="str">
        <f>IF(ROW(E366)-5&lt;='Basisgegevens+Uitleg'!$C$2,F365+1,"--")</f>
        <v>--</v>
      </c>
      <c r="G366" s="86"/>
      <c r="H366" s="82"/>
      <c r="I366" s="82"/>
      <c r="J366" s="87"/>
      <c r="K366" s="9"/>
      <c r="L366" s="86"/>
      <c r="M366" s="82"/>
      <c r="N366" s="82"/>
      <c r="O366" s="87"/>
      <c r="P366" s="9"/>
      <c r="Q366" s="86"/>
      <c r="R366" s="82"/>
      <c r="S366" s="82"/>
      <c r="T366" s="87"/>
      <c r="U366" s="9"/>
      <c r="V366" s="86"/>
      <c r="W366" s="82"/>
      <c r="X366" s="82"/>
      <c r="Y366" s="87"/>
      <c r="Z366" s="9"/>
      <c r="AA366" s="86"/>
      <c r="AB366" s="82"/>
      <c r="AC366" s="82"/>
      <c r="AD366" s="87"/>
      <c r="AE366" s="9"/>
      <c r="AF366" s="108"/>
      <c r="AG366" s="18" t="str">
        <f>IF(ISERROR(VLOOKUP($F366,'Speciale dagen&amp;Activiteiten'!$A$3:$A$100,1,FALSE))=TRUE,"",VLOOKUP($F366,'Speciale dagen&amp;Activiteiten'!$A$3:$B$100,2,FALSE))</f>
        <v/>
      </c>
      <c r="AH366" s="14" t="str">
        <f>IF(ISERROR(VLOOKUP(CONCATENATE(DAY($F366),"-",MONTH($F366)),Verjaardagen!$C$2:$C$101,1,FALSE))=TRUE,"",VLOOKUP(CONCATENATE(DAY($F366),"-",MONTH($F366)),Verjaardagen!$C$2:$E$101,3,FALSE))</f>
        <v/>
      </c>
      <c r="AI366" s="15" t="str">
        <f>IF(ISERROR(VLOOKUP(F366,'School(vakanties)&amp;Activiteiten'!A$4:A$102,1,FALSE)=TRUE),IF(ISERROR(VLOOKUP(F366,'School(vakanties)&amp;Activiteiten'!B$4:B$102,1,FALSE)=TRUE),IF(AJ366&gt;0,AI365,""),VLOOKUP(F366,'School(vakanties)&amp;Activiteiten'!B$4:C$102,2,FALSE)),VLOOKUP(F366,'School(vakanties)&amp;Activiteiten'!A$4:C$102,3,FALSE))</f>
        <v/>
      </c>
      <c r="AJ366" s="16">
        <f>IF(ISERROR(VLOOKUP(F366,'School(vakanties)&amp;Activiteiten'!A$4:A$102,1,FALSE)=TRUE),IF(AND(AJ365&gt;0,AJ365&lt;999),AJ365-1,0),VLOOKUP(F366,'School(vakanties)&amp;Activiteiten'!A$4:D$102,4,FALSE))</f>
        <v>0</v>
      </c>
    </row>
    <row r="367" spans="1:36" x14ac:dyDescent="0.25">
      <c r="A367" s="180" t="str">
        <f t="shared" si="15"/>
        <v>--</v>
      </c>
      <c r="B367" s="110" t="str">
        <f t="shared" si="16"/>
        <v>--</v>
      </c>
      <c r="C367" s="179" t="str">
        <f>IF(F367="--","--",IF(ISEVEN(B367)=TRUE,SUBSTITUTE(LEFT(VLOOKUP(E367,'Basisgegevens+Uitleg'!$B$19:$D$25,3,),1),0,"--"),SUBSTITUTE(LEFT(VLOOKUP(E367,'Basisgegevens+Uitleg'!$B$19:$C$25,2,),1),0,"--")))</f>
        <v>--</v>
      </c>
      <c r="D367" s="179" t="str">
        <f>IF(F367="--","--",TRIM(IF(ISERROR(SEARCH("V",IF(IF('Basisgegevens+Uitleg'!$C$5="Ja",LEN(G367&amp;H367&amp;I367&amp;J367),0)+IF('Basisgegevens+Uitleg'!$C$6="Ja",LEN(L367&amp;M367&amp;N367&amp;O367),0)+IF('Basisgegevens+Uitleg'!$C$7="Ja",LEN(Q367&amp;R367&amp;S367&amp;T367),0)+IF('Basisgegevens+Uitleg'!$C$8="Ja",LEN(V367&amp;W367&amp;X367&amp;Y367),0)+IF('Basisgegevens+Uitleg'!$C$9="Ja",LEN(AA367&amp;AB367&amp;AC367&amp;AD367),0)&lt;(4+IF('Basisgegevens+Uitleg'!$C$6="Ja",4,0)+IF('Basisgegevens+Uitleg'!$C$7="Ja",4,0)+IF('Basisgegevens+Uitleg'!$C$8="Ja",4,0)+IF('Basisgegevens+Uitleg'!$C$9="Ja",4,0)),C367,"Niet")&amp;(G367&amp;H367&amp;I367&amp;J367&amp;IF('Basisgegevens+Uitleg'!$C$6="Ja",L367&amp;M367&amp;N367&amp;O367,"")&amp;IF('Basisgegevens+Uitleg'!$C$7="Ja",Q367&amp;R367&amp;S367&amp;T367,"")&amp;IF('Basisgegevens+Uitleg'!$C$8="Ja",V367&amp;W367&amp;X367&amp;Y367,"")&amp;IF('Basisgegevens+Uitleg'!$C$9="Ja",AA367&amp;AB367&amp;AC367&amp;AD367,"")),1))=TRUE,"","V ")&amp;IF(ISERROR(SEARCH("M",IF(IF('Basisgegevens+Uitleg'!$C$5="Ja",LEN(G367&amp;H367&amp;I367&amp;J367),0)+IF('Basisgegevens+Uitleg'!$C$6="Ja",LEN(L367&amp;M367&amp;N367&amp;O367),0)+IF('Basisgegevens+Uitleg'!$C$7="Ja",LEN(Q367&amp;R367&amp;S367&amp;T367),0)+IF('Basisgegevens+Uitleg'!$C$8="Ja",LEN(V367&amp;W367&amp;X367&amp;Y367),0)+IF('Basisgegevens+Uitleg'!$C$9="Ja",LEN(AA367&amp;AB367&amp;AC367&amp;AD367),0)&lt;(4+IF('Basisgegevens+Uitleg'!$C$6="Ja",4,0)+IF('Basisgegevens+Uitleg'!$C$7="Ja",4,0)+IF('Basisgegevens+Uitleg'!$C$8="Ja",4,0)+IF('Basisgegevens+Uitleg'!$C$9="Ja",4,0)),C367,"Niet")&amp;(G367&amp;H367&amp;I367&amp;J367&amp;IF('Basisgegevens+Uitleg'!$C$6="Ja",L367&amp;M367&amp;N367&amp;O367,"")&amp;IF('Basisgegevens+Uitleg'!$C$7="Ja",Q367&amp;R367&amp;S367&amp;T367,"")&amp;IF('Basisgegevens+Uitleg'!$C$8="Ja",V367&amp;W367&amp;X367&amp;Y367,"")&amp;IF('Basisgegevens+Uitleg'!$C$9="Ja",AA367&amp;AB367&amp;AC367&amp;AD367,"")),1))=TRUE,"","M ")&amp;IF(ISERROR(SEARCH("A",IF(IF('Basisgegevens+Uitleg'!$C$5="Ja",LEN(G367&amp;H367&amp;I367&amp;J367),0)+IF('Basisgegevens+Uitleg'!$C$6="Ja",LEN(L367&amp;M367&amp;N367&amp;O367),0)+IF('Basisgegevens+Uitleg'!$C$7="Ja",LEN(Q367&amp;R367&amp;S367&amp;T367),0)+IF('Basisgegevens+Uitleg'!$C$8="Ja",LEN(V367&amp;W367&amp;X367&amp;Y367),0)+IF('Basisgegevens+Uitleg'!$C$9="Ja",LEN(AA367&amp;AB367&amp;AC367&amp;AD367),0)&lt;(4+IF('Basisgegevens+Uitleg'!$C$6="Ja",4,0)+IF('Basisgegevens+Uitleg'!$C$7="Ja",4,0)+IF('Basisgegevens+Uitleg'!$C$8="Ja",4,0)+IF('Basisgegevens+Uitleg'!$C$9="Ja",4,0)),C367,"Niet")&amp;(G367&amp;H367&amp;I367&amp;J367&amp;IF('Basisgegevens+Uitleg'!$C$6="Ja",L367&amp;M367&amp;N367&amp;O367,"")&amp;IF('Basisgegevens+Uitleg'!$C$7="Ja",Q367&amp;R367&amp;S367&amp;T367,"")&amp;IF('Basisgegevens+Uitleg'!$C$8="Ja",V367&amp;W367&amp;X367&amp;Y367,"")&amp;IF('Basisgegevens+Uitleg'!$C$9="Ja",AA367&amp;AB367&amp;AC367&amp;AD367,"")),1))=TRUE,"","A")))</f>
        <v>--</v>
      </c>
      <c r="E367" s="110" t="str">
        <f t="shared" si="17"/>
        <v>--</v>
      </c>
      <c r="F367" s="138" t="str">
        <f>IF(ROW(E367)-5&lt;='Basisgegevens+Uitleg'!$C$2,F366+1,"--")</f>
        <v>--</v>
      </c>
      <c r="G367" s="86"/>
      <c r="H367" s="82"/>
      <c r="I367" s="82"/>
      <c r="J367" s="87"/>
      <c r="K367" s="9"/>
      <c r="L367" s="86"/>
      <c r="M367" s="82"/>
      <c r="N367" s="82"/>
      <c r="O367" s="87"/>
      <c r="P367" s="9"/>
      <c r="Q367" s="86"/>
      <c r="R367" s="82"/>
      <c r="S367" s="82"/>
      <c r="T367" s="87"/>
      <c r="U367" s="9"/>
      <c r="V367" s="86"/>
      <c r="W367" s="82"/>
      <c r="X367" s="82"/>
      <c r="Y367" s="87"/>
      <c r="Z367" s="9"/>
      <c r="AA367" s="86"/>
      <c r="AB367" s="82"/>
      <c r="AC367" s="82"/>
      <c r="AD367" s="87"/>
      <c r="AE367" s="9"/>
      <c r="AF367" s="108"/>
      <c r="AG367" s="18" t="str">
        <f>IF(ISERROR(VLOOKUP($F367,'Speciale dagen&amp;Activiteiten'!$A$3:$A$100,1,FALSE))=TRUE,"",VLOOKUP($F367,'Speciale dagen&amp;Activiteiten'!$A$3:$B$100,2,FALSE))</f>
        <v/>
      </c>
      <c r="AH367" s="14" t="str">
        <f>IF(ISERROR(VLOOKUP(CONCATENATE(DAY($F367),"-",MONTH($F367)),Verjaardagen!$C$2:$C$101,1,FALSE))=TRUE,"",VLOOKUP(CONCATENATE(DAY($F367),"-",MONTH($F367)),Verjaardagen!$C$2:$E$101,3,FALSE))</f>
        <v/>
      </c>
      <c r="AI367" s="15" t="str">
        <f>IF(ISERROR(VLOOKUP(F367,'School(vakanties)&amp;Activiteiten'!A$4:A$102,1,FALSE)=TRUE),IF(ISERROR(VLOOKUP(F367,'School(vakanties)&amp;Activiteiten'!B$4:B$102,1,FALSE)=TRUE),IF(AJ367&gt;0,AI366,""),VLOOKUP(F367,'School(vakanties)&amp;Activiteiten'!B$4:C$102,2,FALSE)),VLOOKUP(F367,'School(vakanties)&amp;Activiteiten'!A$4:C$102,3,FALSE))</f>
        <v/>
      </c>
      <c r="AJ367" s="16">
        <f>IF(ISERROR(VLOOKUP(F367,'School(vakanties)&amp;Activiteiten'!A$4:A$102,1,FALSE)=TRUE),IF(AND(AJ366&gt;0,AJ366&lt;999),AJ366-1,0),VLOOKUP(F367,'School(vakanties)&amp;Activiteiten'!A$4:D$102,4,FALSE))</f>
        <v>0</v>
      </c>
    </row>
    <row r="368" spans="1:36" x14ac:dyDescent="0.25">
      <c r="A368" s="180" t="str">
        <f t="shared" si="15"/>
        <v>--</v>
      </c>
      <c r="B368" s="110" t="str">
        <f t="shared" si="16"/>
        <v>--</v>
      </c>
      <c r="C368" s="179" t="str">
        <f>IF(F368="--","--",IF(ISEVEN(B368)=TRUE,SUBSTITUTE(LEFT(VLOOKUP(E368,'Basisgegevens+Uitleg'!$B$19:$D$25,3,),1),0,"--"),SUBSTITUTE(LEFT(VLOOKUP(E368,'Basisgegevens+Uitleg'!$B$19:$C$25,2,),1),0,"--")))</f>
        <v>--</v>
      </c>
      <c r="D368" s="179" t="str">
        <f>IF(F368="--","--",TRIM(IF(ISERROR(SEARCH("V",IF(IF('Basisgegevens+Uitleg'!$C$5="Ja",LEN(G368&amp;H368&amp;I368&amp;J368),0)+IF('Basisgegevens+Uitleg'!$C$6="Ja",LEN(L368&amp;M368&amp;N368&amp;O368),0)+IF('Basisgegevens+Uitleg'!$C$7="Ja",LEN(Q368&amp;R368&amp;S368&amp;T368),0)+IF('Basisgegevens+Uitleg'!$C$8="Ja",LEN(V368&amp;W368&amp;X368&amp;Y368),0)+IF('Basisgegevens+Uitleg'!$C$9="Ja",LEN(AA368&amp;AB368&amp;AC368&amp;AD368),0)&lt;(4+IF('Basisgegevens+Uitleg'!$C$6="Ja",4,0)+IF('Basisgegevens+Uitleg'!$C$7="Ja",4,0)+IF('Basisgegevens+Uitleg'!$C$8="Ja",4,0)+IF('Basisgegevens+Uitleg'!$C$9="Ja",4,0)),C368,"Niet")&amp;(G368&amp;H368&amp;I368&amp;J368&amp;IF('Basisgegevens+Uitleg'!$C$6="Ja",L368&amp;M368&amp;N368&amp;O368,"")&amp;IF('Basisgegevens+Uitleg'!$C$7="Ja",Q368&amp;R368&amp;S368&amp;T368,"")&amp;IF('Basisgegevens+Uitleg'!$C$8="Ja",V368&amp;W368&amp;X368&amp;Y368,"")&amp;IF('Basisgegevens+Uitleg'!$C$9="Ja",AA368&amp;AB368&amp;AC368&amp;AD368,"")),1))=TRUE,"","V ")&amp;IF(ISERROR(SEARCH("M",IF(IF('Basisgegevens+Uitleg'!$C$5="Ja",LEN(G368&amp;H368&amp;I368&amp;J368),0)+IF('Basisgegevens+Uitleg'!$C$6="Ja",LEN(L368&amp;M368&amp;N368&amp;O368),0)+IF('Basisgegevens+Uitleg'!$C$7="Ja",LEN(Q368&amp;R368&amp;S368&amp;T368),0)+IF('Basisgegevens+Uitleg'!$C$8="Ja",LEN(V368&amp;W368&amp;X368&amp;Y368),0)+IF('Basisgegevens+Uitleg'!$C$9="Ja",LEN(AA368&amp;AB368&amp;AC368&amp;AD368),0)&lt;(4+IF('Basisgegevens+Uitleg'!$C$6="Ja",4,0)+IF('Basisgegevens+Uitleg'!$C$7="Ja",4,0)+IF('Basisgegevens+Uitleg'!$C$8="Ja",4,0)+IF('Basisgegevens+Uitleg'!$C$9="Ja",4,0)),C368,"Niet")&amp;(G368&amp;H368&amp;I368&amp;J368&amp;IF('Basisgegevens+Uitleg'!$C$6="Ja",L368&amp;M368&amp;N368&amp;O368,"")&amp;IF('Basisgegevens+Uitleg'!$C$7="Ja",Q368&amp;R368&amp;S368&amp;T368,"")&amp;IF('Basisgegevens+Uitleg'!$C$8="Ja",V368&amp;W368&amp;X368&amp;Y368,"")&amp;IF('Basisgegevens+Uitleg'!$C$9="Ja",AA368&amp;AB368&amp;AC368&amp;AD368,"")),1))=TRUE,"","M ")&amp;IF(ISERROR(SEARCH("A",IF(IF('Basisgegevens+Uitleg'!$C$5="Ja",LEN(G368&amp;H368&amp;I368&amp;J368),0)+IF('Basisgegevens+Uitleg'!$C$6="Ja",LEN(L368&amp;M368&amp;N368&amp;O368),0)+IF('Basisgegevens+Uitleg'!$C$7="Ja",LEN(Q368&amp;R368&amp;S368&amp;T368),0)+IF('Basisgegevens+Uitleg'!$C$8="Ja",LEN(V368&amp;W368&amp;X368&amp;Y368),0)+IF('Basisgegevens+Uitleg'!$C$9="Ja",LEN(AA368&amp;AB368&amp;AC368&amp;AD368),0)&lt;(4+IF('Basisgegevens+Uitleg'!$C$6="Ja",4,0)+IF('Basisgegevens+Uitleg'!$C$7="Ja",4,0)+IF('Basisgegevens+Uitleg'!$C$8="Ja",4,0)+IF('Basisgegevens+Uitleg'!$C$9="Ja",4,0)),C368,"Niet")&amp;(G368&amp;H368&amp;I368&amp;J368&amp;IF('Basisgegevens+Uitleg'!$C$6="Ja",L368&amp;M368&amp;N368&amp;O368,"")&amp;IF('Basisgegevens+Uitleg'!$C$7="Ja",Q368&amp;R368&amp;S368&amp;T368,"")&amp;IF('Basisgegevens+Uitleg'!$C$8="Ja",V368&amp;W368&amp;X368&amp;Y368,"")&amp;IF('Basisgegevens+Uitleg'!$C$9="Ja",AA368&amp;AB368&amp;AC368&amp;AD368,"")),1))=TRUE,"","A")))</f>
        <v>--</v>
      </c>
      <c r="E368" s="110" t="str">
        <f t="shared" si="17"/>
        <v>--</v>
      </c>
      <c r="F368" s="138" t="str">
        <f>IF(ROW(E368)-5&lt;='Basisgegevens+Uitleg'!$C$2,F367+1,"--")</f>
        <v>--</v>
      </c>
      <c r="G368" s="86"/>
      <c r="H368" s="82"/>
      <c r="I368" s="82"/>
      <c r="J368" s="87"/>
      <c r="K368" s="9"/>
      <c r="L368" s="86"/>
      <c r="M368" s="82"/>
      <c r="N368" s="82"/>
      <c r="O368" s="87"/>
      <c r="P368" s="9"/>
      <c r="Q368" s="86"/>
      <c r="R368" s="82"/>
      <c r="S368" s="82"/>
      <c r="T368" s="87"/>
      <c r="U368" s="9"/>
      <c r="V368" s="86"/>
      <c r="W368" s="82"/>
      <c r="X368" s="82"/>
      <c r="Y368" s="87"/>
      <c r="Z368" s="9"/>
      <c r="AA368" s="86"/>
      <c r="AB368" s="82"/>
      <c r="AC368" s="82"/>
      <c r="AD368" s="87"/>
      <c r="AE368" s="9"/>
      <c r="AF368" s="108"/>
      <c r="AG368" s="18" t="str">
        <f>IF(ISERROR(VLOOKUP($F368,'Speciale dagen&amp;Activiteiten'!$A$3:$A$100,1,FALSE))=TRUE,"",VLOOKUP($F368,'Speciale dagen&amp;Activiteiten'!$A$3:$B$100,2,FALSE))</f>
        <v/>
      </c>
      <c r="AH368" s="14" t="str">
        <f>IF(ISERROR(VLOOKUP(CONCATENATE(DAY($F368),"-",MONTH($F368)),Verjaardagen!$C$2:$C$101,1,FALSE))=TRUE,"",VLOOKUP(CONCATENATE(DAY($F368),"-",MONTH($F368)),Verjaardagen!$C$2:$E$101,3,FALSE))</f>
        <v/>
      </c>
      <c r="AI368" s="15" t="str">
        <f>IF(ISERROR(VLOOKUP(F368,'School(vakanties)&amp;Activiteiten'!A$4:A$102,1,FALSE)=TRUE),IF(ISERROR(VLOOKUP(F368,'School(vakanties)&amp;Activiteiten'!B$4:B$102,1,FALSE)=TRUE),IF(AJ368&gt;0,AI367,""),VLOOKUP(F368,'School(vakanties)&amp;Activiteiten'!B$4:C$102,2,FALSE)),VLOOKUP(F368,'School(vakanties)&amp;Activiteiten'!A$4:C$102,3,FALSE))</f>
        <v/>
      </c>
      <c r="AJ368" s="16">
        <f>IF(ISERROR(VLOOKUP(F368,'School(vakanties)&amp;Activiteiten'!A$4:A$102,1,FALSE)=TRUE),IF(AND(AJ367&gt;0,AJ367&lt;999),AJ367-1,0),VLOOKUP(F368,'School(vakanties)&amp;Activiteiten'!A$4:D$102,4,FALSE))</f>
        <v>0</v>
      </c>
    </row>
    <row r="369" spans="1:36" x14ac:dyDescent="0.25">
      <c r="A369" s="180" t="str">
        <f t="shared" si="15"/>
        <v>--</v>
      </c>
      <c r="B369" s="110" t="str">
        <f t="shared" si="16"/>
        <v>--</v>
      </c>
      <c r="C369" s="179" t="str">
        <f>IF(F369="--","--",IF(ISEVEN(B369)=TRUE,SUBSTITUTE(LEFT(VLOOKUP(E369,'Basisgegevens+Uitleg'!$B$19:$D$25,3,),1),0,"--"),SUBSTITUTE(LEFT(VLOOKUP(E369,'Basisgegevens+Uitleg'!$B$19:$C$25,2,),1),0,"--")))</f>
        <v>--</v>
      </c>
      <c r="D369" s="179" t="str">
        <f>IF(F369="--","--",TRIM(IF(ISERROR(SEARCH("V",IF(IF('Basisgegevens+Uitleg'!$C$5="Ja",LEN(G369&amp;H369&amp;I369&amp;J369),0)+IF('Basisgegevens+Uitleg'!$C$6="Ja",LEN(L369&amp;M369&amp;N369&amp;O369),0)+IF('Basisgegevens+Uitleg'!$C$7="Ja",LEN(Q369&amp;R369&amp;S369&amp;T369),0)+IF('Basisgegevens+Uitleg'!$C$8="Ja",LEN(V369&amp;W369&amp;X369&amp;Y369),0)+IF('Basisgegevens+Uitleg'!$C$9="Ja",LEN(AA369&amp;AB369&amp;AC369&amp;AD369),0)&lt;(4+IF('Basisgegevens+Uitleg'!$C$6="Ja",4,0)+IF('Basisgegevens+Uitleg'!$C$7="Ja",4,0)+IF('Basisgegevens+Uitleg'!$C$8="Ja",4,0)+IF('Basisgegevens+Uitleg'!$C$9="Ja",4,0)),C369,"Niet")&amp;(G369&amp;H369&amp;I369&amp;J369&amp;IF('Basisgegevens+Uitleg'!$C$6="Ja",L369&amp;M369&amp;N369&amp;O369,"")&amp;IF('Basisgegevens+Uitleg'!$C$7="Ja",Q369&amp;R369&amp;S369&amp;T369,"")&amp;IF('Basisgegevens+Uitleg'!$C$8="Ja",V369&amp;W369&amp;X369&amp;Y369,"")&amp;IF('Basisgegevens+Uitleg'!$C$9="Ja",AA369&amp;AB369&amp;AC369&amp;AD369,"")),1))=TRUE,"","V ")&amp;IF(ISERROR(SEARCH("M",IF(IF('Basisgegevens+Uitleg'!$C$5="Ja",LEN(G369&amp;H369&amp;I369&amp;J369),0)+IF('Basisgegevens+Uitleg'!$C$6="Ja",LEN(L369&amp;M369&amp;N369&amp;O369),0)+IF('Basisgegevens+Uitleg'!$C$7="Ja",LEN(Q369&amp;R369&amp;S369&amp;T369),0)+IF('Basisgegevens+Uitleg'!$C$8="Ja",LEN(V369&amp;W369&amp;X369&amp;Y369),0)+IF('Basisgegevens+Uitleg'!$C$9="Ja",LEN(AA369&amp;AB369&amp;AC369&amp;AD369),0)&lt;(4+IF('Basisgegevens+Uitleg'!$C$6="Ja",4,0)+IF('Basisgegevens+Uitleg'!$C$7="Ja",4,0)+IF('Basisgegevens+Uitleg'!$C$8="Ja",4,0)+IF('Basisgegevens+Uitleg'!$C$9="Ja",4,0)),C369,"Niet")&amp;(G369&amp;H369&amp;I369&amp;J369&amp;IF('Basisgegevens+Uitleg'!$C$6="Ja",L369&amp;M369&amp;N369&amp;O369,"")&amp;IF('Basisgegevens+Uitleg'!$C$7="Ja",Q369&amp;R369&amp;S369&amp;T369,"")&amp;IF('Basisgegevens+Uitleg'!$C$8="Ja",V369&amp;W369&amp;X369&amp;Y369,"")&amp;IF('Basisgegevens+Uitleg'!$C$9="Ja",AA369&amp;AB369&amp;AC369&amp;AD369,"")),1))=TRUE,"","M ")&amp;IF(ISERROR(SEARCH("A",IF(IF('Basisgegevens+Uitleg'!$C$5="Ja",LEN(G369&amp;H369&amp;I369&amp;J369),0)+IF('Basisgegevens+Uitleg'!$C$6="Ja",LEN(L369&amp;M369&amp;N369&amp;O369),0)+IF('Basisgegevens+Uitleg'!$C$7="Ja",LEN(Q369&amp;R369&amp;S369&amp;T369),0)+IF('Basisgegevens+Uitleg'!$C$8="Ja",LEN(V369&amp;W369&amp;X369&amp;Y369),0)+IF('Basisgegevens+Uitleg'!$C$9="Ja",LEN(AA369&amp;AB369&amp;AC369&amp;AD369),0)&lt;(4+IF('Basisgegevens+Uitleg'!$C$6="Ja",4,0)+IF('Basisgegevens+Uitleg'!$C$7="Ja",4,0)+IF('Basisgegevens+Uitleg'!$C$8="Ja",4,0)+IF('Basisgegevens+Uitleg'!$C$9="Ja",4,0)),C369,"Niet")&amp;(G369&amp;H369&amp;I369&amp;J369&amp;IF('Basisgegevens+Uitleg'!$C$6="Ja",L369&amp;M369&amp;N369&amp;O369,"")&amp;IF('Basisgegevens+Uitleg'!$C$7="Ja",Q369&amp;R369&amp;S369&amp;T369,"")&amp;IF('Basisgegevens+Uitleg'!$C$8="Ja",V369&amp;W369&amp;X369&amp;Y369,"")&amp;IF('Basisgegevens+Uitleg'!$C$9="Ja",AA369&amp;AB369&amp;AC369&amp;AD369,"")),1))=TRUE,"","A")))</f>
        <v>--</v>
      </c>
      <c r="E369" s="110" t="str">
        <f t="shared" si="17"/>
        <v>--</v>
      </c>
      <c r="F369" s="138" t="str">
        <f>IF(ROW(E369)-5&lt;='Basisgegevens+Uitleg'!$C$2,F368+1,"--")</f>
        <v>--</v>
      </c>
      <c r="G369" s="86"/>
      <c r="H369" s="82"/>
      <c r="I369" s="82"/>
      <c r="J369" s="87"/>
      <c r="K369" s="9"/>
      <c r="L369" s="86"/>
      <c r="M369" s="82"/>
      <c r="N369" s="82"/>
      <c r="O369" s="87"/>
      <c r="P369" s="9"/>
      <c r="Q369" s="86"/>
      <c r="R369" s="82"/>
      <c r="S369" s="82"/>
      <c r="T369" s="87"/>
      <c r="U369" s="9"/>
      <c r="V369" s="86"/>
      <c r="W369" s="82"/>
      <c r="X369" s="82"/>
      <c r="Y369" s="87"/>
      <c r="Z369" s="9"/>
      <c r="AA369" s="86"/>
      <c r="AB369" s="82"/>
      <c r="AC369" s="82"/>
      <c r="AD369" s="87"/>
      <c r="AE369" s="9"/>
      <c r="AF369" s="108"/>
      <c r="AG369" s="18" t="str">
        <f>IF(ISERROR(VLOOKUP($F369,'Speciale dagen&amp;Activiteiten'!$A$3:$A$100,1,FALSE))=TRUE,"",VLOOKUP($F369,'Speciale dagen&amp;Activiteiten'!$A$3:$B$100,2,FALSE))</f>
        <v/>
      </c>
      <c r="AH369" s="14" t="str">
        <f>IF(ISERROR(VLOOKUP(CONCATENATE(DAY($F369),"-",MONTH($F369)),Verjaardagen!$C$2:$C$101,1,FALSE))=TRUE,"",VLOOKUP(CONCATENATE(DAY($F369),"-",MONTH($F369)),Verjaardagen!$C$2:$E$101,3,FALSE))</f>
        <v/>
      </c>
      <c r="AI369" s="15" t="str">
        <f>IF(ISERROR(VLOOKUP(F369,'School(vakanties)&amp;Activiteiten'!A$4:A$102,1,FALSE)=TRUE),IF(ISERROR(VLOOKUP(F369,'School(vakanties)&amp;Activiteiten'!B$4:B$102,1,FALSE)=TRUE),IF(AJ369&gt;0,AI368,""),VLOOKUP(F369,'School(vakanties)&amp;Activiteiten'!B$4:C$102,2,FALSE)),VLOOKUP(F369,'School(vakanties)&amp;Activiteiten'!A$4:C$102,3,FALSE))</f>
        <v/>
      </c>
      <c r="AJ369" s="16">
        <f>IF(ISERROR(VLOOKUP(F369,'School(vakanties)&amp;Activiteiten'!A$4:A$102,1,FALSE)=TRUE),IF(AND(AJ368&gt;0,AJ368&lt;999),AJ368-1,0),VLOOKUP(F369,'School(vakanties)&amp;Activiteiten'!A$4:D$102,4,FALSE))</f>
        <v>0</v>
      </c>
    </row>
    <row r="370" spans="1:36" x14ac:dyDescent="0.25">
      <c r="A370" s="180" t="str">
        <f t="shared" si="15"/>
        <v>--</v>
      </c>
      <c r="B370" s="110" t="str">
        <f t="shared" si="16"/>
        <v>--</v>
      </c>
      <c r="C370" s="179" t="str">
        <f>IF(F370="--","--",IF(ISEVEN(B370)=TRUE,SUBSTITUTE(LEFT(VLOOKUP(E370,'Basisgegevens+Uitleg'!$B$19:$D$25,3,),1),0,"--"),SUBSTITUTE(LEFT(VLOOKUP(E370,'Basisgegevens+Uitleg'!$B$19:$C$25,2,),1),0,"--")))</f>
        <v>--</v>
      </c>
      <c r="D370" s="179" t="str">
        <f>IF(F370="--","--",TRIM(IF(ISERROR(SEARCH("V",IF(IF('Basisgegevens+Uitleg'!$C$5="Ja",LEN(G370&amp;H370&amp;I370&amp;J370),0)+IF('Basisgegevens+Uitleg'!$C$6="Ja",LEN(L370&amp;M370&amp;N370&amp;O370),0)+IF('Basisgegevens+Uitleg'!$C$7="Ja",LEN(Q370&amp;R370&amp;S370&amp;T370),0)+IF('Basisgegevens+Uitleg'!$C$8="Ja",LEN(V370&amp;W370&amp;X370&amp;Y370),0)+IF('Basisgegevens+Uitleg'!$C$9="Ja",LEN(AA370&amp;AB370&amp;AC370&amp;AD370),0)&lt;(4+IF('Basisgegevens+Uitleg'!$C$6="Ja",4,0)+IF('Basisgegevens+Uitleg'!$C$7="Ja",4,0)+IF('Basisgegevens+Uitleg'!$C$8="Ja",4,0)+IF('Basisgegevens+Uitleg'!$C$9="Ja",4,0)),C370,"Niet")&amp;(G370&amp;H370&amp;I370&amp;J370&amp;IF('Basisgegevens+Uitleg'!$C$6="Ja",L370&amp;M370&amp;N370&amp;O370,"")&amp;IF('Basisgegevens+Uitleg'!$C$7="Ja",Q370&amp;R370&amp;S370&amp;T370,"")&amp;IF('Basisgegevens+Uitleg'!$C$8="Ja",V370&amp;W370&amp;X370&amp;Y370,"")&amp;IF('Basisgegevens+Uitleg'!$C$9="Ja",AA370&amp;AB370&amp;AC370&amp;AD370,"")),1))=TRUE,"","V ")&amp;IF(ISERROR(SEARCH("M",IF(IF('Basisgegevens+Uitleg'!$C$5="Ja",LEN(G370&amp;H370&amp;I370&amp;J370),0)+IF('Basisgegevens+Uitleg'!$C$6="Ja",LEN(L370&amp;M370&amp;N370&amp;O370),0)+IF('Basisgegevens+Uitleg'!$C$7="Ja",LEN(Q370&amp;R370&amp;S370&amp;T370),0)+IF('Basisgegevens+Uitleg'!$C$8="Ja",LEN(V370&amp;W370&amp;X370&amp;Y370),0)+IF('Basisgegevens+Uitleg'!$C$9="Ja",LEN(AA370&amp;AB370&amp;AC370&amp;AD370),0)&lt;(4+IF('Basisgegevens+Uitleg'!$C$6="Ja",4,0)+IF('Basisgegevens+Uitleg'!$C$7="Ja",4,0)+IF('Basisgegevens+Uitleg'!$C$8="Ja",4,0)+IF('Basisgegevens+Uitleg'!$C$9="Ja",4,0)),C370,"Niet")&amp;(G370&amp;H370&amp;I370&amp;J370&amp;IF('Basisgegevens+Uitleg'!$C$6="Ja",L370&amp;M370&amp;N370&amp;O370,"")&amp;IF('Basisgegevens+Uitleg'!$C$7="Ja",Q370&amp;R370&amp;S370&amp;T370,"")&amp;IF('Basisgegevens+Uitleg'!$C$8="Ja",V370&amp;W370&amp;X370&amp;Y370,"")&amp;IF('Basisgegevens+Uitleg'!$C$9="Ja",AA370&amp;AB370&amp;AC370&amp;AD370,"")),1))=TRUE,"","M ")&amp;IF(ISERROR(SEARCH("A",IF(IF('Basisgegevens+Uitleg'!$C$5="Ja",LEN(G370&amp;H370&amp;I370&amp;J370),0)+IF('Basisgegevens+Uitleg'!$C$6="Ja",LEN(L370&amp;M370&amp;N370&amp;O370),0)+IF('Basisgegevens+Uitleg'!$C$7="Ja",LEN(Q370&amp;R370&amp;S370&amp;T370),0)+IF('Basisgegevens+Uitleg'!$C$8="Ja",LEN(V370&amp;W370&amp;X370&amp;Y370),0)+IF('Basisgegevens+Uitleg'!$C$9="Ja",LEN(AA370&amp;AB370&amp;AC370&amp;AD370),0)&lt;(4+IF('Basisgegevens+Uitleg'!$C$6="Ja",4,0)+IF('Basisgegevens+Uitleg'!$C$7="Ja",4,0)+IF('Basisgegevens+Uitleg'!$C$8="Ja",4,0)+IF('Basisgegevens+Uitleg'!$C$9="Ja",4,0)),C370,"Niet")&amp;(G370&amp;H370&amp;I370&amp;J370&amp;IF('Basisgegevens+Uitleg'!$C$6="Ja",L370&amp;M370&amp;N370&amp;O370,"")&amp;IF('Basisgegevens+Uitleg'!$C$7="Ja",Q370&amp;R370&amp;S370&amp;T370,"")&amp;IF('Basisgegevens+Uitleg'!$C$8="Ja",V370&amp;W370&amp;X370&amp;Y370,"")&amp;IF('Basisgegevens+Uitleg'!$C$9="Ja",AA370&amp;AB370&amp;AC370&amp;AD370,"")),1))=TRUE,"","A")))</f>
        <v>--</v>
      </c>
      <c r="E370" s="110" t="str">
        <f t="shared" si="17"/>
        <v>--</v>
      </c>
      <c r="F370" s="138" t="str">
        <f>IF(ROW(E370)-5&lt;='Basisgegevens+Uitleg'!$C$2,F369+1,"--")</f>
        <v>--</v>
      </c>
      <c r="G370" s="86"/>
      <c r="H370" s="82"/>
      <c r="I370" s="82"/>
      <c r="J370" s="87"/>
      <c r="K370" s="9"/>
      <c r="L370" s="86"/>
      <c r="M370" s="82"/>
      <c r="N370" s="82"/>
      <c r="O370" s="87"/>
      <c r="P370" s="9"/>
      <c r="Q370" s="86"/>
      <c r="R370" s="82"/>
      <c r="S370" s="82"/>
      <c r="T370" s="87"/>
      <c r="U370" s="9"/>
      <c r="V370" s="86"/>
      <c r="W370" s="82"/>
      <c r="X370" s="82"/>
      <c r="Y370" s="87"/>
      <c r="Z370" s="9"/>
      <c r="AA370" s="86"/>
      <c r="AB370" s="82"/>
      <c r="AC370" s="82"/>
      <c r="AD370" s="87"/>
      <c r="AE370" s="9"/>
      <c r="AF370" s="108"/>
      <c r="AG370" s="18" t="str">
        <f>IF(ISERROR(VLOOKUP($F370,'Speciale dagen&amp;Activiteiten'!$A$3:$A$100,1,FALSE))=TRUE,"",VLOOKUP($F370,'Speciale dagen&amp;Activiteiten'!$A$3:$B$100,2,FALSE))</f>
        <v/>
      </c>
      <c r="AH370" s="14" t="str">
        <f>IF(ISERROR(VLOOKUP(CONCATENATE(DAY($F370),"-",MONTH($F370)),Verjaardagen!$C$2:$C$101,1,FALSE))=TRUE,"",VLOOKUP(CONCATENATE(DAY($F370),"-",MONTH($F370)),Verjaardagen!$C$2:$E$101,3,FALSE))</f>
        <v/>
      </c>
      <c r="AI370" s="15" t="str">
        <f>IF(ISERROR(VLOOKUP(F370,'School(vakanties)&amp;Activiteiten'!A$4:A$102,1,FALSE)=TRUE),IF(ISERROR(VLOOKUP(F370,'School(vakanties)&amp;Activiteiten'!B$4:B$102,1,FALSE)=TRUE),IF(AJ370&gt;0,AI369,""),VLOOKUP(F370,'School(vakanties)&amp;Activiteiten'!B$4:C$102,2,FALSE)),VLOOKUP(F370,'School(vakanties)&amp;Activiteiten'!A$4:C$102,3,FALSE))</f>
        <v/>
      </c>
      <c r="AJ370" s="16">
        <f>IF(ISERROR(VLOOKUP(F370,'School(vakanties)&amp;Activiteiten'!A$4:A$102,1,FALSE)=TRUE),IF(AND(AJ369&gt;0,AJ369&lt;999),AJ369-1,0),VLOOKUP(F370,'School(vakanties)&amp;Activiteiten'!A$4:D$102,4,FALSE))</f>
        <v>0</v>
      </c>
    </row>
    <row r="371" spans="1:36" x14ac:dyDescent="0.25">
      <c r="A371" s="180" t="str">
        <f t="shared" si="15"/>
        <v>--</v>
      </c>
      <c r="B371" s="110" t="str">
        <f t="shared" si="16"/>
        <v>--</v>
      </c>
      <c r="C371" s="179" t="str">
        <f>IF(F371="--","--",IF(ISEVEN(B371)=TRUE,SUBSTITUTE(LEFT(VLOOKUP(E371,'Basisgegevens+Uitleg'!$B$19:$D$25,3,),1),0,"--"),SUBSTITUTE(LEFT(VLOOKUP(E371,'Basisgegevens+Uitleg'!$B$19:$C$25,2,),1),0,"--")))</f>
        <v>--</v>
      </c>
      <c r="D371" s="179" t="str">
        <f>IF(F371="--","--",TRIM(IF(ISERROR(SEARCH("V",IF(IF('Basisgegevens+Uitleg'!$C$5="Ja",LEN(G371&amp;H371&amp;I371&amp;J371),0)+IF('Basisgegevens+Uitleg'!$C$6="Ja",LEN(L371&amp;M371&amp;N371&amp;O371),0)+IF('Basisgegevens+Uitleg'!$C$7="Ja",LEN(Q371&amp;R371&amp;S371&amp;T371),0)+IF('Basisgegevens+Uitleg'!$C$8="Ja",LEN(V371&amp;W371&amp;X371&amp;Y371),0)+IF('Basisgegevens+Uitleg'!$C$9="Ja",LEN(AA371&amp;AB371&amp;AC371&amp;AD371),0)&lt;(4+IF('Basisgegevens+Uitleg'!$C$6="Ja",4,0)+IF('Basisgegevens+Uitleg'!$C$7="Ja",4,0)+IF('Basisgegevens+Uitleg'!$C$8="Ja",4,0)+IF('Basisgegevens+Uitleg'!$C$9="Ja",4,0)),C371,"Niet")&amp;(G371&amp;H371&amp;I371&amp;J371&amp;IF('Basisgegevens+Uitleg'!$C$6="Ja",L371&amp;M371&amp;N371&amp;O371,"")&amp;IF('Basisgegevens+Uitleg'!$C$7="Ja",Q371&amp;R371&amp;S371&amp;T371,"")&amp;IF('Basisgegevens+Uitleg'!$C$8="Ja",V371&amp;W371&amp;X371&amp;Y371,"")&amp;IF('Basisgegevens+Uitleg'!$C$9="Ja",AA371&amp;AB371&amp;AC371&amp;AD371,"")),1))=TRUE,"","V ")&amp;IF(ISERROR(SEARCH("M",IF(IF('Basisgegevens+Uitleg'!$C$5="Ja",LEN(G371&amp;H371&amp;I371&amp;J371),0)+IF('Basisgegevens+Uitleg'!$C$6="Ja",LEN(L371&amp;M371&amp;N371&amp;O371),0)+IF('Basisgegevens+Uitleg'!$C$7="Ja",LEN(Q371&amp;R371&amp;S371&amp;T371),0)+IF('Basisgegevens+Uitleg'!$C$8="Ja",LEN(V371&amp;W371&amp;X371&amp;Y371),0)+IF('Basisgegevens+Uitleg'!$C$9="Ja",LEN(AA371&amp;AB371&amp;AC371&amp;AD371),0)&lt;(4+IF('Basisgegevens+Uitleg'!$C$6="Ja",4,0)+IF('Basisgegevens+Uitleg'!$C$7="Ja",4,0)+IF('Basisgegevens+Uitleg'!$C$8="Ja",4,0)+IF('Basisgegevens+Uitleg'!$C$9="Ja",4,0)),C371,"Niet")&amp;(G371&amp;H371&amp;I371&amp;J371&amp;IF('Basisgegevens+Uitleg'!$C$6="Ja",L371&amp;M371&amp;N371&amp;O371,"")&amp;IF('Basisgegevens+Uitleg'!$C$7="Ja",Q371&amp;R371&amp;S371&amp;T371,"")&amp;IF('Basisgegevens+Uitleg'!$C$8="Ja",V371&amp;W371&amp;X371&amp;Y371,"")&amp;IF('Basisgegevens+Uitleg'!$C$9="Ja",AA371&amp;AB371&amp;AC371&amp;AD371,"")),1))=TRUE,"","M ")&amp;IF(ISERROR(SEARCH("A",IF(IF('Basisgegevens+Uitleg'!$C$5="Ja",LEN(G371&amp;H371&amp;I371&amp;J371),0)+IF('Basisgegevens+Uitleg'!$C$6="Ja",LEN(L371&amp;M371&amp;N371&amp;O371),0)+IF('Basisgegevens+Uitleg'!$C$7="Ja",LEN(Q371&amp;R371&amp;S371&amp;T371),0)+IF('Basisgegevens+Uitleg'!$C$8="Ja",LEN(V371&amp;W371&amp;X371&amp;Y371),0)+IF('Basisgegevens+Uitleg'!$C$9="Ja",LEN(AA371&amp;AB371&amp;AC371&amp;AD371),0)&lt;(4+IF('Basisgegevens+Uitleg'!$C$6="Ja",4,0)+IF('Basisgegevens+Uitleg'!$C$7="Ja",4,0)+IF('Basisgegevens+Uitleg'!$C$8="Ja",4,0)+IF('Basisgegevens+Uitleg'!$C$9="Ja",4,0)),C371,"Niet")&amp;(G371&amp;H371&amp;I371&amp;J371&amp;IF('Basisgegevens+Uitleg'!$C$6="Ja",L371&amp;M371&amp;N371&amp;O371,"")&amp;IF('Basisgegevens+Uitleg'!$C$7="Ja",Q371&amp;R371&amp;S371&amp;T371,"")&amp;IF('Basisgegevens+Uitleg'!$C$8="Ja",V371&amp;W371&amp;X371&amp;Y371,"")&amp;IF('Basisgegevens+Uitleg'!$C$9="Ja",AA371&amp;AB371&amp;AC371&amp;AD371,"")),1))=TRUE,"","A")))</f>
        <v>--</v>
      </c>
      <c r="E371" s="110" t="str">
        <f t="shared" si="17"/>
        <v>--</v>
      </c>
      <c r="F371" s="138" t="str">
        <f>IF(ROW(E371)-5&lt;='Basisgegevens+Uitleg'!$C$2,F370+1,"--")</f>
        <v>--</v>
      </c>
      <c r="G371" s="86"/>
      <c r="H371" s="82"/>
      <c r="I371" s="82"/>
      <c r="J371" s="87"/>
      <c r="K371" s="9"/>
      <c r="L371" s="86"/>
      <c r="M371" s="82"/>
      <c r="N371" s="82"/>
      <c r="O371" s="87"/>
      <c r="P371" s="9"/>
      <c r="Q371" s="86"/>
      <c r="R371" s="82"/>
      <c r="S371" s="82"/>
      <c r="T371" s="87"/>
      <c r="U371" s="9"/>
      <c r="V371" s="86"/>
      <c r="W371" s="82"/>
      <c r="X371" s="82"/>
      <c r="Y371" s="87"/>
      <c r="Z371" s="9"/>
      <c r="AA371" s="86"/>
      <c r="AB371" s="82"/>
      <c r="AC371" s="82"/>
      <c r="AD371" s="87"/>
      <c r="AE371" s="9"/>
      <c r="AF371" s="108"/>
      <c r="AG371" s="18" t="str">
        <f>IF(ISERROR(VLOOKUP($F371,'Speciale dagen&amp;Activiteiten'!$A$3:$A$100,1,FALSE))=TRUE,"",VLOOKUP($F371,'Speciale dagen&amp;Activiteiten'!$A$3:$B$100,2,FALSE))</f>
        <v/>
      </c>
      <c r="AH371" s="14" t="str">
        <f>IF(ISERROR(VLOOKUP(CONCATENATE(DAY($F371),"-",MONTH($F371)),Verjaardagen!$C$2:$C$101,1,FALSE))=TRUE,"",VLOOKUP(CONCATENATE(DAY($F371),"-",MONTH($F371)),Verjaardagen!$C$2:$E$101,3,FALSE))</f>
        <v/>
      </c>
      <c r="AI371" s="15" t="str">
        <f>IF(ISERROR(VLOOKUP(F371,'School(vakanties)&amp;Activiteiten'!A$4:A$102,1,FALSE)=TRUE),IF(ISERROR(VLOOKUP(F371,'School(vakanties)&amp;Activiteiten'!B$4:B$102,1,FALSE)=TRUE),IF(AJ371&gt;0,AI370,""),VLOOKUP(F371,'School(vakanties)&amp;Activiteiten'!B$4:C$102,2,FALSE)),VLOOKUP(F371,'School(vakanties)&amp;Activiteiten'!A$4:C$102,3,FALSE))</f>
        <v/>
      </c>
      <c r="AJ371" s="16">
        <f>IF(ISERROR(VLOOKUP(F371,'School(vakanties)&amp;Activiteiten'!A$4:A$102,1,FALSE)=TRUE),IF(AND(AJ370&gt;0,AJ370&lt;999),AJ370-1,0),VLOOKUP(F371,'School(vakanties)&amp;Activiteiten'!A$4:D$102,4,FALSE))</f>
        <v>0</v>
      </c>
    </row>
    <row r="372" spans="1:36" ht="15.75" thickBot="1" x14ac:dyDescent="0.3">
      <c r="A372" s="181" t="str">
        <f t="shared" si="15"/>
        <v>--</v>
      </c>
      <c r="B372" s="133" t="str">
        <f t="shared" si="16"/>
        <v>--</v>
      </c>
      <c r="C372" s="182" t="str">
        <f>IF(F372="--","--",IF(ISEVEN(B372)=TRUE,SUBSTITUTE(LEFT(VLOOKUP(E372,'Basisgegevens+Uitleg'!$B$19:$D$25,3,),1),0,"--"),SUBSTITUTE(LEFT(VLOOKUP(E372,'Basisgegevens+Uitleg'!$B$19:$C$25,2,),1),0,"--")))</f>
        <v>--</v>
      </c>
      <c r="D372" s="182" t="str">
        <f>IF(F372="--","--",TRIM(IF(ISERROR(SEARCH("V",IF(IF('Basisgegevens+Uitleg'!$C$5="Ja",LEN(G372&amp;H372&amp;I372&amp;J372),0)+IF('Basisgegevens+Uitleg'!$C$6="Ja",LEN(L372&amp;M372&amp;N372&amp;O372),0)+IF('Basisgegevens+Uitleg'!$C$7="Ja",LEN(Q372&amp;R372&amp;S372&amp;T372),0)+IF('Basisgegevens+Uitleg'!$C$8="Ja",LEN(V372&amp;W372&amp;X372&amp;Y372),0)+IF('Basisgegevens+Uitleg'!$C$9="Ja",LEN(AA372&amp;AB372&amp;AC372&amp;AD372),0)&lt;(4+IF('Basisgegevens+Uitleg'!$C$6="Ja",4,0)+IF('Basisgegevens+Uitleg'!$C$7="Ja",4,0)+IF('Basisgegevens+Uitleg'!$C$8="Ja",4,0)+IF('Basisgegevens+Uitleg'!$C$9="Ja",4,0)),C372,"Niet")&amp;(G372&amp;H372&amp;I372&amp;J372&amp;IF('Basisgegevens+Uitleg'!$C$6="Ja",L372&amp;M372&amp;N372&amp;O372,"")&amp;IF('Basisgegevens+Uitleg'!$C$7="Ja",Q372&amp;R372&amp;S372&amp;T372,"")&amp;IF('Basisgegevens+Uitleg'!$C$8="Ja",V372&amp;W372&amp;X372&amp;Y372,"")&amp;IF('Basisgegevens+Uitleg'!$C$9="Ja",AA372&amp;AB372&amp;AC372&amp;AD372,"")),1))=TRUE,"","V ")&amp;IF(ISERROR(SEARCH("M",IF(IF('Basisgegevens+Uitleg'!$C$5="Ja",LEN(G372&amp;H372&amp;I372&amp;J372),0)+IF('Basisgegevens+Uitleg'!$C$6="Ja",LEN(L372&amp;M372&amp;N372&amp;O372),0)+IF('Basisgegevens+Uitleg'!$C$7="Ja",LEN(Q372&amp;R372&amp;S372&amp;T372),0)+IF('Basisgegevens+Uitleg'!$C$8="Ja",LEN(V372&amp;W372&amp;X372&amp;Y372),0)+IF('Basisgegevens+Uitleg'!$C$9="Ja",LEN(AA372&amp;AB372&amp;AC372&amp;AD372),0)&lt;(4+IF('Basisgegevens+Uitleg'!$C$6="Ja",4,0)+IF('Basisgegevens+Uitleg'!$C$7="Ja",4,0)+IF('Basisgegevens+Uitleg'!$C$8="Ja",4,0)+IF('Basisgegevens+Uitleg'!$C$9="Ja",4,0)),C372,"Niet")&amp;(G372&amp;H372&amp;I372&amp;J372&amp;IF('Basisgegevens+Uitleg'!$C$6="Ja",L372&amp;M372&amp;N372&amp;O372,"")&amp;IF('Basisgegevens+Uitleg'!$C$7="Ja",Q372&amp;R372&amp;S372&amp;T372,"")&amp;IF('Basisgegevens+Uitleg'!$C$8="Ja",V372&amp;W372&amp;X372&amp;Y372,"")&amp;IF('Basisgegevens+Uitleg'!$C$9="Ja",AA372&amp;AB372&amp;AC372&amp;AD372,"")),1))=TRUE,"","M ")&amp;IF(ISERROR(SEARCH("A",IF(IF('Basisgegevens+Uitleg'!$C$5="Ja",LEN(G372&amp;H372&amp;I372&amp;J372),0)+IF('Basisgegevens+Uitleg'!$C$6="Ja",LEN(L372&amp;M372&amp;N372&amp;O372),0)+IF('Basisgegevens+Uitleg'!$C$7="Ja",LEN(Q372&amp;R372&amp;S372&amp;T372),0)+IF('Basisgegevens+Uitleg'!$C$8="Ja",LEN(V372&amp;W372&amp;X372&amp;Y372),0)+IF('Basisgegevens+Uitleg'!$C$9="Ja",LEN(AA372&amp;AB372&amp;AC372&amp;AD372),0)&lt;(4+IF('Basisgegevens+Uitleg'!$C$6="Ja",4,0)+IF('Basisgegevens+Uitleg'!$C$7="Ja",4,0)+IF('Basisgegevens+Uitleg'!$C$8="Ja",4,0)+IF('Basisgegevens+Uitleg'!$C$9="Ja",4,0)),C372,"Niet")&amp;(G372&amp;H372&amp;I372&amp;J372&amp;IF('Basisgegevens+Uitleg'!$C$6="Ja",L372&amp;M372&amp;N372&amp;O372,"")&amp;IF('Basisgegevens+Uitleg'!$C$7="Ja",Q372&amp;R372&amp;S372&amp;T372,"")&amp;IF('Basisgegevens+Uitleg'!$C$8="Ja",V372&amp;W372&amp;X372&amp;Y372,"")&amp;IF('Basisgegevens+Uitleg'!$C$9="Ja",AA372&amp;AB372&amp;AC372&amp;AD372,"")),1))=TRUE,"","A")))</f>
        <v>--</v>
      </c>
      <c r="E372" s="133" t="str">
        <f t="shared" si="17"/>
        <v>--</v>
      </c>
      <c r="F372" s="139" t="str">
        <f>IF(ROW(E372)-5&lt;='Basisgegevens+Uitleg'!$C$2,F371+1,"--")</f>
        <v>--</v>
      </c>
      <c r="G372" s="88"/>
      <c r="H372" s="89"/>
      <c r="I372" s="89"/>
      <c r="J372" s="90"/>
      <c r="K372" s="10"/>
      <c r="L372" s="88"/>
      <c r="M372" s="89"/>
      <c r="N372" s="89"/>
      <c r="O372" s="90"/>
      <c r="P372" s="10"/>
      <c r="Q372" s="88"/>
      <c r="R372" s="89"/>
      <c r="S372" s="89"/>
      <c r="T372" s="90"/>
      <c r="U372" s="10"/>
      <c r="V372" s="88"/>
      <c r="W372" s="89"/>
      <c r="X372" s="89"/>
      <c r="Y372" s="90"/>
      <c r="Z372" s="10"/>
      <c r="AA372" s="88"/>
      <c r="AB372" s="89"/>
      <c r="AC372" s="89"/>
      <c r="AD372" s="90"/>
      <c r="AE372" s="10"/>
      <c r="AF372" s="109"/>
      <c r="AG372" s="36" t="str">
        <f>IF(ISERROR(VLOOKUP($F372,'Speciale dagen&amp;Activiteiten'!$A$3:$A$100,1,FALSE))=TRUE,"",VLOOKUP($F372,'Speciale dagen&amp;Activiteiten'!$A$3:$B$100,2,FALSE))</f>
        <v/>
      </c>
      <c r="AH372" s="37" t="str">
        <f>IF(ISERROR(VLOOKUP(CONCATENATE(DAY($F372),"-",MONTH($F372)),Verjaardagen!$C$2:$C$101,1,FALSE))=TRUE,"",VLOOKUP(CONCATENATE(DAY($F372),"-",MONTH($F372)),Verjaardagen!$C$2:$E$101,3,FALSE))</f>
        <v/>
      </c>
      <c r="AI372" s="38" t="str">
        <f>IF(ISERROR(VLOOKUP(F372,'School(vakanties)&amp;Activiteiten'!A$4:A$102,1,FALSE)=TRUE),IF(ISERROR(VLOOKUP(F372,'School(vakanties)&amp;Activiteiten'!B$4:B$102,1,FALSE)=TRUE),IF(AJ372&gt;0,AI371,""),VLOOKUP(F372,'School(vakanties)&amp;Activiteiten'!B$4:C$102,2,FALSE)),VLOOKUP(F372,'School(vakanties)&amp;Activiteiten'!A$4:C$102,3,FALSE))</f>
        <v/>
      </c>
      <c r="AJ372" s="17">
        <f>IF(ISERROR(VLOOKUP(F372,'School(vakanties)&amp;Activiteiten'!A$4:A$102,1,FALSE)=TRUE),IF(AND(AJ371&gt;0,AJ371&lt;999),AJ371-1,0),VLOOKUP(F372,'School(vakanties)&amp;Activiteiten'!A$4:D$102,4,FALSE))</f>
        <v>0</v>
      </c>
    </row>
  </sheetData>
  <sheetProtection algorithmName="SHA-512" hashValue="6AEc4ln8Fdr/bSQzgoqHZ6ghawM8lfDMBR1VEo9z0eV+N7OP+FtvoHl2j37kGKt6o1pXHekl1CWtLLXHnE7nTw==" saltValue="VAkG4xo/q2NhkAQVbjX3Pw==" spinCount="100000" sheet="1" autoFilter="0"/>
  <protectedRanges>
    <protectedRange sqref="AF6:AF372" name="Opmerkingen"/>
    <protectedRange sqref="L6:O372 Q6:T372 V6:Y372 AA6:AD372 G6:J372" name="Kinderen"/>
  </protectedRanges>
  <autoFilter ref="A5:AJ372" xr:uid="{9CD2AC5B-6F46-4B50-84FB-38B8EB9A5A6B}"/>
  <mergeCells count="9">
    <mergeCell ref="L3:M3"/>
    <mergeCell ref="Q3:R3"/>
    <mergeCell ref="V3:W3"/>
    <mergeCell ref="AA3:AB3"/>
    <mergeCell ref="G4:J4"/>
    <mergeCell ref="L4:O4"/>
    <mergeCell ref="Q4:T4"/>
    <mergeCell ref="V4:Y4"/>
    <mergeCell ref="AA4:AD4"/>
  </mergeCells>
  <conditionalFormatting sqref="D6:D372">
    <cfRule type="cellIs" dxfId="29" priority="46" operator="equal">
      <formula>"M"</formula>
    </cfRule>
    <cfRule type="cellIs" dxfId="28" priority="47" operator="equal">
      <formula>"V"</formula>
    </cfRule>
    <cfRule type="cellIs" dxfId="27" priority="48" operator="equal">
      <formula>"A"</formula>
    </cfRule>
    <cfRule type="cellIs" dxfId="26" priority="49" operator="equal">
      <formula>"V M A"</formula>
    </cfRule>
    <cfRule type="cellIs" dxfId="25" priority="50" operator="equal">
      <formula>"V M"</formula>
    </cfRule>
    <cfRule type="cellIs" dxfId="24" priority="51" operator="equal">
      <formula>"M A"</formula>
    </cfRule>
    <cfRule type="cellIs" dxfId="23" priority="52" operator="equal">
      <formula>"V A"</formula>
    </cfRule>
  </conditionalFormatting>
  <conditionalFormatting sqref="E6:E372">
    <cfRule type="cellIs" dxfId="22" priority="53" operator="equal">
      <formula>"Zaterdag"</formula>
    </cfRule>
    <cfRule type="cellIs" dxfId="21" priority="54" operator="equal">
      <formula>"Zondag"</formula>
    </cfRule>
  </conditionalFormatting>
  <conditionalFormatting sqref="F6:F372">
    <cfRule type="expression" dxfId="20" priority="163">
      <formula>$F6&gt;TODAY()</formula>
    </cfRule>
    <cfRule type="expression" dxfId="19" priority="164">
      <formula>$F6=TODAY()</formula>
    </cfRule>
    <cfRule type="expression" dxfId="18" priority="165">
      <formula>$F6&lt;TODAY()</formula>
    </cfRule>
  </conditionalFormatting>
  <conditionalFormatting sqref="G6:J372 L6:O372 Q6:T372 V6:Y372 AA6:AD372">
    <cfRule type="cellIs" dxfId="17" priority="147" operator="equal">
      <formula>"M"</formula>
    </cfRule>
    <cfRule type="cellIs" dxfId="16" priority="148" operator="equal">
      <formula>"V"</formula>
    </cfRule>
    <cfRule type="cellIs" dxfId="15" priority="149" operator="equal">
      <formula>"A"</formula>
    </cfRule>
    <cfRule type="expression" dxfId="14" priority="150">
      <formula>AND(G6="",$C6="M")</formula>
    </cfRule>
    <cfRule type="expression" dxfId="13" priority="151">
      <formula>AND(G6="",$C6="V")</formula>
    </cfRule>
    <cfRule type="expression" dxfId="12" priority="152">
      <formula>AND(G6="",$C6="A")</formula>
    </cfRule>
    <cfRule type="expression" dxfId="11" priority="153">
      <formula>TRIM($A6)&lt;&gt;""</formula>
    </cfRule>
  </conditionalFormatting>
  <pageMargins left="0.7" right="0.7" top="0.75" bottom="0.75" header="0.3" footer="0.3"/>
  <pageSetup paperSize="9" orientation="portrait" horizontalDpi="4294967293" verticalDpi="0" r:id="rId1"/>
  <extLst>
    <ext xmlns:x14="http://schemas.microsoft.com/office/spreadsheetml/2009/9/main" uri="{78C0D931-6437-407d-A8EE-F0AAD7539E65}">
      <x14:conditionalFormattings>
        <x14:conditionalFormatting xmlns:xm="http://schemas.microsoft.com/office/excel/2006/main">
          <x14:cfRule type="expression" priority="31" stopIfTrue="1" id="{78845E52-A0D2-4832-8EDA-E461E71E08B8}">
            <xm:f>'Basisgegevens+Uitleg'!$C$6="Nee"</xm:f>
            <x14:dxf>
              <fill>
                <patternFill>
                  <bgColor theme="6"/>
                </patternFill>
              </fill>
            </x14:dxf>
          </x14:cfRule>
          <xm:sqref>L6:O372</xm:sqref>
        </x14:conditionalFormatting>
        <x14:conditionalFormatting xmlns:xm="http://schemas.microsoft.com/office/excel/2006/main">
          <x14:cfRule type="expression" priority="23" stopIfTrue="1" id="{19521B35-8FC6-4A8B-8920-D1A5BCB1C88D}">
            <xm:f>'Basisgegevens+Uitleg'!$C$7="Nee"</xm:f>
            <x14:dxf>
              <fill>
                <patternFill>
                  <bgColor theme="6"/>
                </patternFill>
              </fill>
            </x14:dxf>
          </x14:cfRule>
          <xm:sqref>Q6:T372</xm:sqref>
        </x14:conditionalFormatting>
        <x14:conditionalFormatting xmlns:xm="http://schemas.microsoft.com/office/excel/2006/main">
          <x14:cfRule type="expression" priority="15" stopIfTrue="1" id="{4F909CE2-0C90-4E7C-8EA9-6658A763024B}">
            <xm:f>'Basisgegevens+Uitleg'!$C$8="Nee"</xm:f>
            <x14:dxf>
              <fill>
                <patternFill>
                  <bgColor theme="6"/>
                </patternFill>
              </fill>
            </x14:dxf>
          </x14:cfRule>
          <xm:sqref>V6:Y372</xm:sqref>
        </x14:conditionalFormatting>
        <x14:conditionalFormatting xmlns:xm="http://schemas.microsoft.com/office/excel/2006/main">
          <x14:cfRule type="expression" priority="7" stopIfTrue="1" id="{B1931739-CF38-4A24-AC21-09AA6F686B94}">
            <xm:f>'Basisgegevens+Uitleg'!$C$9="Nee"</xm:f>
            <x14:dxf>
              <fill>
                <patternFill>
                  <bgColor theme="6"/>
                </patternFill>
              </fill>
            </x14:dxf>
          </x14:cfRule>
          <xm:sqref>AA6:AD372</xm:sqref>
        </x14:conditionalFormatting>
        <x14:conditionalFormatting xmlns:xm="http://schemas.microsoft.com/office/excel/2006/main">
          <x14:cfRule type="expression" priority="12670" stopIfTrue="1" id="{3DBF7B27-36A9-475F-951E-EF15348366B8}">
            <xm:f>VLOOKUP($E6,'Basisgegevens+Uitleg'!$B$19:$C$25,2,FALSE)='Basisgegevens+Uitleg'!$H$2</xm:f>
            <x14:dxf>
              <fill>
                <patternFill>
                  <bgColor rgb="FF92D050"/>
                </patternFill>
              </fill>
            </x14:dxf>
          </x14:cfRule>
          <x14:cfRule type="expression" priority="12671" stopIfTrue="1" id="{27AFF7B5-CD9D-4409-8272-9C7ABC77F22A}">
            <xm:f>VLOOKUP($E6,'Basisgegevens+Uitleg'!$B$19:$C$25,2,FALSE)='Basisgegevens+Uitleg'!$H$3</xm:f>
            <x14:dxf>
              <fill>
                <patternFill>
                  <bgColor rgb="FF00B0F0"/>
                </patternFill>
              </fill>
            </x14:dxf>
          </x14:cfRule>
          <x14:cfRule type="expression" priority="12672" stopIfTrue="1" id="{E5237406-2BBC-419C-992B-CFA7BFDC325D}">
            <xm:f>VLOOKUP($E6,'Basisgegevens+Uitleg'!$B$19:$C$25,2,FALSE)='Basisgegevens+Uitleg'!$H$4</xm:f>
            <x14:dxf>
              <fill>
                <patternFill>
                  <bgColor theme="5" tint="0.39994506668294322"/>
                </patternFill>
              </fill>
            </x14:dxf>
          </x14:cfRule>
          <xm:sqref>B6:C372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errorTitle="Fout" error="Alleen de letters M. V of A zijn toegestaan" promptTitle="Moeder, Vader of Anders" prompt="Voor de letter M in voor Moeder, V voor Vader of A voor Anders" xr:uid="{A63613C8-6431-4260-967E-53E72B5547D0}">
          <x14:formula1>
            <xm:f>'Basisgegevens+Uitleg'!$G$2:$G$5</xm:f>
          </x14:formula1>
          <xm:sqref>V6:Y372 AA6:AD372 L6:O372 Q6:T372 H6:J372 G7:G372</xm:sqref>
        </x14:dataValidation>
        <x14:dataValidation type="list" allowBlank="1" showInputMessage="1" showErrorMessage="1" errorTitle="Fout" error="Alleen de letters M. V of A zijn toegestaan" promptTitle="Moeder, Vader of Anders" prompt="Voer de letter M, V of A in. M voor Moeder, V voor Vader of A voor Anders" xr:uid="{A21B815F-3061-4493-8D49-44F4828E5054}">
          <x14:formula1>
            <xm:f>'Basisgegevens+Uitleg'!$G$2:$G$5</xm:f>
          </x14:formula1>
          <xm:sqref>G6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8CB5E-9746-4B5D-AD25-43D6EABEDA8E}">
  <sheetPr>
    <tabColor rgb="FF00B0F0"/>
    <pageSetUpPr fitToPage="1"/>
  </sheetPr>
  <dimension ref="A1:I57"/>
  <sheetViews>
    <sheetView zoomScale="90" zoomScaleNormal="90" workbookViewId="0">
      <pane xSplit="2" ySplit="2" topLeftCell="C3" activePane="bottomRight" state="frozen"/>
      <selection pane="topRight" activeCell="C1" sqref="C1"/>
      <selection pane="bottomLeft" activeCell="A3" sqref="A3"/>
      <selection pane="bottomRight" activeCell="C1" sqref="C1"/>
    </sheetView>
  </sheetViews>
  <sheetFormatPr defaultColWidth="8.85546875" defaultRowHeight="15.75" x14ac:dyDescent="0.25"/>
  <cols>
    <col min="1" max="1" width="3.85546875" style="22" bestFit="1" customWidth="1"/>
    <col min="2" max="2" width="45.7109375" style="22" customWidth="1"/>
    <col min="3" max="4" width="15.7109375" style="23" customWidth="1"/>
    <col min="5" max="5" width="120.7109375" style="22" customWidth="1"/>
    <col min="6" max="6" width="5.7109375" style="22" customWidth="1"/>
    <col min="7" max="7" width="5.5703125" style="22" bestFit="1" customWidth="1"/>
    <col min="8" max="8" width="9.28515625" style="22" bestFit="1" customWidth="1"/>
    <col min="9" max="16384" width="8.85546875" style="22"/>
  </cols>
  <sheetData>
    <row r="1" spans="1:9" ht="16.5" thickBot="1" x14ac:dyDescent="0.3">
      <c r="B1" s="126" t="s">
        <v>18</v>
      </c>
      <c r="C1" s="165">
        <v>45323</v>
      </c>
      <c r="D1" s="217" t="s">
        <v>118</v>
      </c>
      <c r="E1" s="218"/>
      <c r="G1" s="77" t="s">
        <v>19</v>
      </c>
      <c r="H1" s="94" t="s">
        <v>20</v>
      </c>
      <c r="I1" s="95" t="s">
        <v>21</v>
      </c>
    </row>
    <row r="2" spans="1:9" ht="16.5" customHeight="1" thickBot="1" x14ac:dyDescent="0.3">
      <c r="B2" s="127" t="s">
        <v>114</v>
      </c>
      <c r="C2" s="166">
        <v>180</v>
      </c>
      <c r="D2" s="219"/>
      <c r="E2" s="220"/>
      <c r="F2"/>
      <c r="G2" s="112" t="s">
        <v>2</v>
      </c>
      <c r="H2" s="117" t="s">
        <v>22</v>
      </c>
      <c r="I2" s="41" t="s">
        <v>23</v>
      </c>
    </row>
    <row r="3" spans="1:9" ht="16.5" thickBot="1" x14ac:dyDescent="0.3">
      <c r="B3" s="167"/>
      <c r="C3" s="168"/>
      <c r="D3" s="221"/>
      <c r="E3" s="222"/>
      <c r="F3"/>
      <c r="G3" s="113" t="s">
        <v>4</v>
      </c>
      <c r="H3" s="116" t="s">
        <v>24</v>
      </c>
      <c r="I3" s="40" t="s">
        <v>25</v>
      </c>
    </row>
    <row r="4" spans="1:9" ht="16.5" thickBot="1" x14ac:dyDescent="0.3">
      <c r="A4" s="30" t="s">
        <v>26</v>
      </c>
      <c r="B4" s="148" t="s">
        <v>27</v>
      </c>
      <c r="C4" s="96" t="s">
        <v>102</v>
      </c>
      <c r="G4" s="114" t="s">
        <v>0</v>
      </c>
      <c r="H4" s="115" t="s">
        <v>28</v>
      </c>
    </row>
    <row r="5" spans="1:9" ht="16.5" thickBot="1" x14ac:dyDescent="0.3">
      <c r="A5" s="29">
        <v>1</v>
      </c>
      <c r="B5" s="149" t="s">
        <v>94</v>
      </c>
      <c r="C5" s="151" t="s">
        <v>23</v>
      </c>
      <c r="D5" s="244" t="s">
        <v>119</v>
      </c>
      <c r="E5" s="245"/>
      <c r="F5"/>
      <c r="G5" s="78"/>
    </row>
    <row r="6" spans="1:9" x14ac:dyDescent="0.25">
      <c r="A6" s="27">
        <v>2</v>
      </c>
      <c r="B6" s="149" t="s">
        <v>95</v>
      </c>
      <c r="C6" s="152" t="s">
        <v>23</v>
      </c>
      <c r="D6" s="246"/>
      <c r="E6" s="247"/>
      <c r="F6"/>
      <c r="G6"/>
    </row>
    <row r="7" spans="1:9" x14ac:dyDescent="0.25">
      <c r="A7" s="27">
        <v>3</v>
      </c>
      <c r="B7" s="149" t="s">
        <v>96</v>
      </c>
      <c r="C7" s="97" t="s">
        <v>25</v>
      </c>
      <c r="D7" s="246"/>
      <c r="E7" s="247"/>
      <c r="F7"/>
      <c r="G7"/>
    </row>
    <row r="8" spans="1:9" x14ac:dyDescent="0.25">
      <c r="A8" s="27">
        <v>4</v>
      </c>
      <c r="B8" s="149" t="s">
        <v>97</v>
      </c>
      <c r="C8" s="97" t="s">
        <v>25</v>
      </c>
      <c r="D8" s="246"/>
      <c r="E8" s="247"/>
      <c r="F8"/>
      <c r="G8"/>
    </row>
    <row r="9" spans="1:9" ht="16.5" thickBot="1" x14ac:dyDescent="0.3">
      <c r="A9" s="28">
        <v>5</v>
      </c>
      <c r="B9" s="150" t="s">
        <v>98</v>
      </c>
      <c r="C9" s="98" t="s">
        <v>25</v>
      </c>
      <c r="D9" s="248"/>
      <c r="E9" s="249"/>
      <c r="F9"/>
      <c r="G9"/>
    </row>
    <row r="10" spans="1:9" ht="16.5" thickBot="1" x14ac:dyDescent="0.3"/>
    <row r="11" spans="1:9" ht="16.5" thickBot="1" x14ac:dyDescent="0.3">
      <c r="B11" s="26" t="s">
        <v>29</v>
      </c>
      <c r="C11" s="25" t="s">
        <v>30</v>
      </c>
      <c r="D11" s="24" t="s">
        <v>31</v>
      </c>
    </row>
    <row r="12" spans="1:9" x14ac:dyDescent="0.25">
      <c r="B12" s="177" t="s">
        <v>145</v>
      </c>
      <c r="C12" s="100"/>
      <c r="D12" s="101"/>
      <c r="E12" s="250" t="s">
        <v>120</v>
      </c>
      <c r="F12" s="31"/>
      <c r="G12"/>
    </row>
    <row r="13" spans="1:9" x14ac:dyDescent="0.25">
      <c r="B13" s="99" t="s">
        <v>146</v>
      </c>
      <c r="C13" s="102"/>
      <c r="D13" s="103"/>
      <c r="E13" s="251"/>
      <c r="F13" s="31"/>
      <c r="G13"/>
    </row>
    <row r="14" spans="1:9" x14ac:dyDescent="0.25">
      <c r="B14" s="99" t="s">
        <v>147</v>
      </c>
      <c r="C14" s="102"/>
      <c r="D14" s="103"/>
      <c r="E14" s="251"/>
      <c r="F14" s="31"/>
      <c r="G14"/>
    </row>
    <row r="15" spans="1:9" ht="16.5" thickBot="1" x14ac:dyDescent="0.3">
      <c r="B15" s="178" t="s">
        <v>148</v>
      </c>
      <c r="C15" s="104"/>
      <c r="D15" s="105"/>
      <c r="E15" s="252"/>
      <c r="F15" s="31"/>
      <c r="G15"/>
    </row>
    <row r="16" spans="1:9" ht="16.5" thickBot="1" x14ac:dyDescent="0.3"/>
    <row r="17" spans="1:5" ht="16.5" thickBot="1" x14ac:dyDescent="0.3">
      <c r="B17" s="81" t="s">
        <v>116</v>
      </c>
      <c r="C17" s="291" t="s">
        <v>161</v>
      </c>
      <c r="D17" s="291" t="s">
        <v>162</v>
      </c>
      <c r="E17" s="293" t="s">
        <v>165</v>
      </c>
    </row>
    <row r="18" spans="1:5" ht="16.5" customHeight="1" thickBot="1" x14ac:dyDescent="0.3">
      <c r="A18" s="74" t="s">
        <v>26</v>
      </c>
      <c r="B18" s="106" t="s">
        <v>32</v>
      </c>
      <c r="C18" s="292"/>
      <c r="D18" s="292"/>
      <c r="E18" s="219"/>
    </row>
    <row r="19" spans="1:5" ht="15.6" customHeight="1" x14ac:dyDescent="0.25">
      <c r="A19" s="75">
        <v>1</v>
      </c>
      <c r="B19" s="80" t="s">
        <v>34</v>
      </c>
      <c r="C19" s="290" t="s">
        <v>24</v>
      </c>
      <c r="D19" s="142" t="s">
        <v>22</v>
      </c>
      <c r="E19" s="219"/>
    </row>
    <row r="20" spans="1:5" x14ac:dyDescent="0.25">
      <c r="A20" s="75">
        <v>2</v>
      </c>
      <c r="B20" s="80" t="s">
        <v>35</v>
      </c>
      <c r="C20" s="142" t="s">
        <v>22</v>
      </c>
      <c r="D20" s="142" t="s">
        <v>24</v>
      </c>
      <c r="E20" s="219"/>
    </row>
    <row r="21" spans="1:5" x14ac:dyDescent="0.25">
      <c r="A21" s="75">
        <v>3</v>
      </c>
      <c r="B21" s="80" t="s">
        <v>36</v>
      </c>
      <c r="C21" s="142" t="s">
        <v>22</v>
      </c>
      <c r="D21" s="142" t="s">
        <v>24</v>
      </c>
      <c r="E21" s="219"/>
    </row>
    <row r="22" spans="1:5" x14ac:dyDescent="0.25">
      <c r="A22" s="75">
        <v>4</v>
      </c>
      <c r="B22" s="80" t="s">
        <v>37</v>
      </c>
      <c r="C22" s="142" t="s">
        <v>22</v>
      </c>
      <c r="D22" s="142" t="s">
        <v>24</v>
      </c>
      <c r="E22" s="219"/>
    </row>
    <row r="23" spans="1:5" x14ac:dyDescent="0.25">
      <c r="A23" s="75">
        <v>5</v>
      </c>
      <c r="B23" s="80" t="s">
        <v>38</v>
      </c>
      <c r="C23" s="142" t="s">
        <v>22</v>
      </c>
      <c r="D23" s="142" t="s">
        <v>24</v>
      </c>
      <c r="E23" s="219"/>
    </row>
    <row r="24" spans="1:5" x14ac:dyDescent="0.25">
      <c r="A24" s="75">
        <v>6</v>
      </c>
      <c r="B24" s="80" t="s">
        <v>39</v>
      </c>
      <c r="C24" s="142" t="s">
        <v>28</v>
      </c>
      <c r="D24" s="142" t="s">
        <v>22</v>
      </c>
      <c r="E24" s="219"/>
    </row>
    <row r="25" spans="1:5" ht="16.5" thickBot="1" x14ac:dyDescent="0.3">
      <c r="A25" s="76">
        <v>7</v>
      </c>
      <c r="B25" s="145" t="s">
        <v>33</v>
      </c>
      <c r="C25" s="146" t="s">
        <v>24</v>
      </c>
      <c r="D25" s="146" t="s">
        <v>28</v>
      </c>
      <c r="E25" s="294"/>
    </row>
    <row r="26" spans="1:5" ht="19.5" thickBot="1" x14ac:dyDescent="0.35">
      <c r="A26"/>
      <c r="B26" s="223" t="s">
        <v>91</v>
      </c>
      <c r="C26" s="224"/>
      <c r="D26" s="224"/>
      <c r="E26" s="225"/>
    </row>
    <row r="27" spans="1:5" ht="9.9499999999999993" customHeight="1" x14ac:dyDescent="0.25"/>
    <row r="28" spans="1:5" ht="18.75" x14ac:dyDescent="0.3">
      <c r="A28"/>
      <c r="B28" s="144" t="s">
        <v>92</v>
      </c>
      <c r="C28" s="147" t="s">
        <v>93</v>
      </c>
    </row>
    <row r="29" spans="1:5" ht="9.9499999999999993" customHeight="1" x14ac:dyDescent="0.3">
      <c r="A29"/>
      <c r="B29" s="144"/>
      <c r="C29" s="147"/>
    </row>
    <row r="30" spans="1:5" ht="16.5" thickBot="1" x14ac:dyDescent="0.3">
      <c r="A30"/>
      <c r="B30" s="143" t="s">
        <v>105</v>
      </c>
      <c r="C30" s="147"/>
    </row>
    <row r="31" spans="1:5" ht="31.5" customHeight="1" x14ac:dyDescent="0.25">
      <c r="A31" s="155">
        <v>1</v>
      </c>
      <c r="B31" s="259" t="s">
        <v>121</v>
      </c>
      <c r="C31" s="233"/>
      <c r="D31" s="233"/>
      <c r="E31" s="234"/>
    </row>
    <row r="32" spans="1:5" x14ac:dyDescent="0.25">
      <c r="A32" s="158" t="s">
        <v>99</v>
      </c>
      <c r="B32" s="254" t="s">
        <v>101</v>
      </c>
      <c r="C32" s="236"/>
      <c r="D32" s="236"/>
      <c r="E32" s="237"/>
    </row>
    <row r="33" spans="1:5" ht="63" customHeight="1" x14ac:dyDescent="0.25">
      <c r="A33" s="156" t="s">
        <v>100</v>
      </c>
      <c r="B33" s="260" t="s">
        <v>132</v>
      </c>
      <c r="C33" s="236"/>
      <c r="D33" s="236"/>
      <c r="E33" s="237"/>
    </row>
    <row r="34" spans="1:5" ht="31.15" customHeight="1" x14ac:dyDescent="0.25">
      <c r="A34" s="156" t="s">
        <v>103</v>
      </c>
      <c r="B34" s="260" t="s">
        <v>122</v>
      </c>
      <c r="C34" s="236"/>
      <c r="D34" s="236"/>
      <c r="E34" s="237"/>
    </row>
    <row r="35" spans="1:5" ht="46.5" customHeight="1" thickBot="1" x14ac:dyDescent="0.3">
      <c r="A35" s="157" t="s">
        <v>104</v>
      </c>
      <c r="B35" s="255" t="s">
        <v>123</v>
      </c>
      <c r="C35" s="256"/>
      <c r="D35" s="256"/>
      <c r="E35" s="257"/>
    </row>
    <row r="36" spans="1:5" x14ac:dyDescent="0.25">
      <c r="A36" s="154"/>
      <c r="B36" s="268"/>
      <c r="C36" s="253"/>
      <c r="D36" s="253"/>
      <c r="E36" s="253"/>
    </row>
    <row r="37" spans="1:5" ht="16.5" thickBot="1" x14ac:dyDescent="0.3">
      <c r="A37" s="159"/>
      <c r="B37" s="241" t="s">
        <v>106</v>
      </c>
      <c r="C37" s="258"/>
      <c r="D37" s="258"/>
      <c r="E37" s="258"/>
    </row>
    <row r="38" spans="1:5" x14ac:dyDescent="0.25">
      <c r="A38" s="162" t="s">
        <v>108</v>
      </c>
      <c r="B38" s="232" t="s">
        <v>126</v>
      </c>
      <c r="C38" s="233"/>
      <c r="D38" s="233"/>
      <c r="E38" s="234"/>
    </row>
    <row r="39" spans="1:5" x14ac:dyDescent="0.25">
      <c r="A39" s="27" t="s">
        <v>109</v>
      </c>
      <c r="B39" s="235" t="s">
        <v>127</v>
      </c>
      <c r="C39" s="236"/>
      <c r="D39" s="236"/>
      <c r="E39" s="237"/>
    </row>
    <row r="40" spans="1:5" x14ac:dyDescent="0.25">
      <c r="A40" s="163" t="s">
        <v>110</v>
      </c>
      <c r="B40" s="235" t="s">
        <v>128</v>
      </c>
      <c r="C40" s="236"/>
      <c r="D40" s="236"/>
      <c r="E40" s="237"/>
    </row>
    <row r="41" spans="1:5" ht="16.5" thickBot="1" x14ac:dyDescent="0.3">
      <c r="A41" s="28"/>
      <c r="B41" s="238" t="s">
        <v>129</v>
      </c>
      <c r="C41" s="239"/>
      <c r="D41" s="239"/>
      <c r="E41" s="240"/>
    </row>
    <row r="42" spans="1:5" x14ac:dyDescent="0.25">
      <c r="B42" s="242"/>
      <c r="C42" s="253"/>
      <c r="D42" s="253"/>
      <c r="E42" s="253"/>
    </row>
    <row r="43" spans="1:5" ht="16.5" thickBot="1" x14ac:dyDescent="0.3">
      <c r="B43" s="241" t="s">
        <v>107</v>
      </c>
      <c r="C43" s="242"/>
      <c r="D43" s="242"/>
      <c r="E43" s="242"/>
    </row>
    <row r="44" spans="1:5" x14ac:dyDescent="0.25">
      <c r="A44" s="161" t="s">
        <v>111</v>
      </c>
      <c r="B44" s="226" t="s">
        <v>124</v>
      </c>
      <c r="C44" s="227"/>
      <c r="D44" s="227"/>
      <c r="E44" s="228"/>
    </row>
    <row r="45" spans="1:5" x14ac:dyDescent="0.25">
      <c r="A45" s="158" t="s">
        <v>112</v>
      </c>
      <c r="B45" s="265" t="s">
        <v>113</v>
      </c>
      <c r="C45" s="266"/>
      <c r="D45" s="266"/>
      <c r="E45" s="267"/>
    </row>
    <row r="46" spans="1:5" ht="66" customHeight="1" thickBot="1" x14ac:dyDescent="0.3">
      <c r="A46" s="157" t="s">
        <v>115</v>
      </c>
      <c r="B46" s="271" t="s">
        <v>125</v>
      </c>
      <c r="C46" s="272"/>
      <c r="D46" s="272"/>
      <c r="E46" s="273"/>
    </row>
    <row r="47" spans="1:5" x14ac:dyDescent="0.25">
      <c r="B47" s="242"/>
      <c r="C47" s="253"/>
      <c r="D47" s="253"/>
      <c r="E47" s="253"/>
    </row>
    <row r="48" spans="1:5" ht="16.5" thickBot="1" x14ac:dyDescent="0.3">
      <c r="B48" s="243" t="s">
        <v>117</v>
      </c>
      <c r="C48" s="243"/>
      <c r="D48" s="243"/>
      <c r="E48" s="243"/>
    </row>
    <row r="49" spans="1:5" ht="49.15" customHeight="1" thickBot="1" x14ac:dyDescent="0.3">
      <c r="A49" s="160">
        <v>4</v>
      </c>
      <c r="B49" s="229" t="s">
        <v>130</v>
      </c>
      <c r="C49" s="230"/>
      <c r="D49" s="230"/>
      <c r="E49" s="231"/>
    </row>
    <row r="50" spans="1:5" ht="16.5" thickBot="1" x14ac:dyDescent="0.3"/>
    <row r="51" spans="1:5" ht="46.15" customHeight="1" thickBot="1" x14ac:dyDescent="0.3">
      <c r="A51" s="160">
        <v>5</v>
      </c>
      <c r="B51" s="270" t="s">
        <v>131</v>
      </c>
      <c r="C51" s="230"/>
      <c r="D51" s="230"/>
      <c r="E51" s="231"/>
    </row>
    <row r="53" spans="1:5" ht="16.5" thickBot="1" x14ac:dyDescent="0.3">
      <c r="B53" s="43" t="s">
        <v>40</v>
      </c>
    </row>
    <row r="54" spans="1:5" ht="16.5" thickBot="1" x14ac:dyDescent="0.3">
      <c r="A54" s="160">
        <v>6</v>
      </c>
      <c r="B54" s="269" t="s">
        <v>41</v>
      </c>
      <c r="C54" s="230"/>
      <c r="D54" s="230"/>
      <c r="E54" s="231"/>
    </row>
    <row r="55" spans="1:5" ht="16.5" thickBot="1" x14ac:dyDescent="0.3"/>
    <row r="56" spans="1:5" x14ac:dyDescent="0.25">
      <c r="A56" s="153">
        <v>7</v>
      </c>
      <c r="B56" s="261" t="s">
        <v>42</v>
      </c>
      <c r="C56" s="227"/>
      <c r="D56" s="227"/>
      <c r="E56" s="228"/>
    </row>
    <row r="57" spans="1:5" ht="16.5" thickBot="1" x14ac:dyDescent="0.3">
      <c r="A57" s="164"/>
      <c r="B57" s="262" t="s">
        <v>43</v>
      </c>
      <c r="C57" s="263"/>
      <c r="D57" s="263"/>
      <c r="E57" s="264"/>
    </row>
  </sheetData>
  <sheetProtection algorithmName="SHA-512" hashValue="51Sm+x0I4L/K8exekpio6zhTFGl2swIULUNfD727B249Wj12qFOsU0JPts5T5WO6MO5P/srhsRLkWJW3+VHGxw==" saltValue="OhH7w8Ovp93C4HWMyQ9mBg==" spinCount="100000" sheet="1" objects="1" scenarios="1"/>
  <protectedRanges>
    <protectedRange sqref="C2" name="Looptijd"/>
    <protectedRange sqref="C6:C9" name="KolomActief"/>
    <protectedRange sqref="B12:D15" name="Dagdelen"/>
    <protectedRange sqref="B5:B9" name="Gegevens kinderen"/>
    <protectedRange sqref="C1" name="Startdatum"/>
    <protectedRange sqref="C19:D25" name="Verzorgdagen"/>
  </protectedRanges>
  <dataConsolidate link="1"/>
  <mergeCells count="30">
    <mergeCell ref="B31:E31"/>
    <mergeCell ref="B33:E33"/>
    <mergeCell ref="B56:E56"/>
    <mergeCell ref="B57:E57"/>
    <mergeCell ref="B45:E45"/>
    <mergeCell ref="B36:E36"/>
    <mergeCell ref="B54:E54"/>
    <mergeCell ref="B51:E51"/>
    <mergeCell ref="B34:E34"/>
    <mergeCell ref="B39:E39"/>
    <mergeCell ref="B46:E46"/>
    <mergeCell ref="C17:C18"/>
    <mergeCell ref="D17:D18"/>
    <mergeCell ref="E17:E25"/>
    <mergeCell ref="D1:E3"/>
    <mergeCell ref="B26:E26"/>
    <mergeCell ref="B44:E44"/>
    <mergeCell ref="B49:E49"/>
    <mergeCell ref="B38:E38"/>
    <mergeCell ref="B40:E40"/>
    <mergeCell ref="B41:E41"/>
    <mergeCell ref="B43:E43"/>
    <mergeCell ref="B48:E48"/>
    <mergeCell ref="D5:E9"/>
    <mergeCell ref="E12:E15"/>
    <mergeCell ref="B42:E42"/>
    <mergeCell ref="B47:E47"/>
    <mergeCell ref="B32:E32"/>
    <mergeCell ref="B35:E35"/>
    <mergeCell ref="B37:E37"/>
  </mergeCells>
  <phoneticPr fontId="5" type="noConversion"/>
  <dataValidations xWindow="606" yWindow="812" count="3">
    <dataValidation type="list" allowBlank="1" showInputMessage="1" showErrorMessage="1" errorTitle="Fout" error="Vul Vader, Moeder of Anders in" promptTitle="Vader-Moeder" prompt="Vul achter de betreffende dag in of Vader, Moeder of Anders het kind/de kinderen op die dag meestal/met regelmaat verzorgt (in de omgangsplanning is dit verder te finetunen). " sqref="C19:D25" xr:uid="{3B2E67B2-5F22-412F-B143-CEB8B47452F1}">
      <formula1>$H$2:$H$4</formula1>
    </dataValidation>
    <dataValidation type="list" allowBlank="1" showInputMessage="1" showErrorMessage="1" errorTitle="Ja-Nee" error="Alleen de waarden Ja en Nee zijn mogelijk_x000a_" promptTitle="Ja-Nee" prompt="Vul Ja in als je deze kolom gaat gebruiken voor één of meer kinderen. De waarde op Nee laten staan / zetten als je deze kolom NIET gaat gebruiken." sqref="C5:C9" xr:uid="{FFD774A2-41B8-467C-8CD3-689A3ABE278D}">
      <formula1>$I$2:$I$3</formula1>
    </dataValidation>
    <dataValidation type="whole" allowBlank="1" showInputMessage="1" showErrorMessage="1" errorTitle="Fout" error="Dit aantal is niet toegestaan. Het  minimaal is 90 en het maximum 366 dagen!" promptTitle="90-365" prompt="Geef een getal tussen de min. 90 en max. 366 dagen in." sqref="C2" xr:uid="{52A9D20F-D825-4937-B667-4DF68F780C77}">
      <formula1>90</formula1>
      <formula2>366</formula2>
    </dataValidation>
  </dataValidations>
  <pageMargins left="0.7" right="0.7" top="0.75" bottom="0.75" header="0.3" footer="0.3"/>
  <pageSetup paperSize="9" scale="59" fitToHeight="0" orientation="landscape" horizont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5B504-B962-45FC-9093-218E86960AA6}">
  <sheetPr>
    <tabColor rgb="FFFFFF99"/>
  </sheetPr>
  <dimension ref="A1:L101"/>
  <sheetViews>
    <sheetView zoomScale="90" zoomScaleNormal="90" workbookViewId="0">
      <pane xSplit="1" ySplit="2" topLeftCell="B3" activePane="bottomRight" state="frozen"/>
      <selection pane="topRight" activeCell="B1" sqref="B1"/>
      <selection pane="bottomLeft" activeCell="A3" sqref="A3"/>
      <selection pane="bottomRight"/>
    </sheetView>
  </sheetViews>
  <sheetFormatPr defaultColWidth="0" defaultRowHeight="15" zeroHeight="1" x14ac:dyDescent="0.25"/>
  <cols>
    <col min="1" max="1" width="14.7109375" style="187" customWidth="1"/>
    <col min="2" max="2" width="50.7109375" customWidth="1"/>
    <col min="3" max="3" width="2.7109375" customWidth="1"/>
    <col min="4" max="12" width="8.85546875" customWidth="1"/>
    <col min="13" max="16384" width="8.85546875" hidden="1"/>
  </cols>
  <sheetData>
    <row r="1" spans="1:3" ht="18" thickBot="1" x14ac:dyDescent="0.35">
      <c r="A1" s="185" t="s">
        <v>44</v>
      </c>
      <c r="B1" s="46"/>
      <c r="C1" s="20"/>
    </row>
    <row r="2" spans="1:3" ht="15.75" thickBot="1" x14ac:dyDescent="0.3">
      <c r="A2" s="186" t="s">
        <v>8</v>
      </c>
      <c r="B2" s="47" t="s">
        <v>45</v>
      </c>
    </row>
    <row r="3" spans="1:3" x14ac:dyDescent="0.25">
      <c r="A3" s="295">
        <v>45292</v>
      </c>
      <c r="B3" s="48" t="s">
        <v>46</v>
      </c>
    </row>
    <row r="4" spans="1:3" x14ac:dyDescent="0.25">
      <c r="A4" s="295">
        <v>45382</v>
      </c>
      <c r="B4" s="48" t="s">
        <v>47</v>
      </c>
    </row>
    <row r="5" spans="1:3" x14ac:dyDescent="0.25">
      <c r="A5" s="295">
        <v>45383</v>
      </c>
      <c r="B5" s="48" t="s">
        <v>49</v>
      </c>
    </row>
    <row r="6" spans="1:3" x14ac:dyDescent="0.25">
      <c r="A6" s="295">
        <v>45384</v>
      </c>
      <c r="B6" s="48" t="s">
        <v>50</v>
      </c>
    </row>
    <row r="7" spans="1:3" x14ac:dyDescent="0.25">
      <c r="A7" s="295">
        <v>45409</v>
      </c>
      <c r="B7" s="48" t="s">
        <v>51</v>
      </c>
    </row>
    <row r="8" spans="1:3" x14ac:dyDescent="0.25">
      <c r="A8" s="295">
        <v>45411</v>
      </c>
      <c r="B8" s="48" t="s">
        <v>48</v>
      </c>
    </row>
    <row r="9" spans="1:3" x14ac:dyDescent="0.25">
      <c r="A9" s="295">
        <v>45416</v>
      </c>
      <c r="B9" s="48" t="s">
        <v>52</v>
      </c>
    </row>
    <row r="10" spans="1:3" x14ac:dyDescent="0.25">
      <c r="A10" s="295">
        <v>45417</v>
      </c>
      <c r="B10" s="48" t="s">
        <v>53</v>
      </c>
    </row>
    <row r="11" spans="1:3" x14ac:dyDescent="0.25">
      <c r="A11" s="295">
        <v>45421</v>
      </c>
      <c r="B11" s="48" t="s">
        <v>55</v>
      </c>
    </row>
    <row r="12" spans="1:3" x14ac:dyDescent="0.25">
      <c r="A12" s="295">
        <v>45424</v>
      </c>
      <c r="B12" s="48" t="s">
        <v>54</v>
      </c>
    </row>
    <row r="13" spans="1:3" x14ac:dyDescent="0.25">
      <c r="A13" s="295">
        <v>45431</v>
      </c>
      <c r="B13" s="48" t="s">
        <v>56</v>
      </c>
    </row>
    <row r="14" spans="1:3" x14ac:dyDescent="0.25">
      <c r="A14" s="295">
        <v>45432</v>
      </c>
      <c r="B14" s="48" t="s">
        <v>57</v>
      </c>
    </row>
    <row r="15" spans="1:3" x14ac:dyDescent="0.25">
      <c r="A15" s="295">
        <v>45459</v>
      </c>
      <c r="B15" s="48" t="s">
        <v>58</v>
      </c>
    </row>
    <row r="16" spans="1:3" x14ac:dyDescent="0.25">
      <c r="A16" s="295">
        <v>45592</v>
      </c>
      <c r="B16" s="48" t="s">
        <v>59</v>
      </c>
    </row>
    <row r="17" spans="1:10" x14ac:dyDescent="0.25">
      <c r="A17" s="295">
        <v>45631</v>
      </c>
      <c r="B17" s="48" t="s">
        <v>60</v>
      </c>
    </row>
    <row r="18" spans="1:10" x14ac:dyDescent="0.25">
      <c r="A18" s="295">
        <v>45651</v>
      </c>
      <c r="B18" s="48" t="s">
        <v>61</v>
      </c>
    </row>
    <row r="19" spans="1:10" x14ac:dyDescent="0.25">
      <c r="A19" s="295">
        <v>45652</v>
      </c>
      <c r="B19" s="48" t="s">
        <v>62</v>
      </c>
      <c r="D19" s="42" t="s">
        <v>63</v>
      </c>
    </row>
    <row r="20" spans="1:10" ht="16.5" thickBot="1" x14ac:dyDescent="0.3">
      <c r="A20" s="295">
        <v>45658</v>
      </c>
      <c r="B20" s="48" t="s">
        <v>46</v>
      </c>
      <c r="D20" s="79" t="s">
        <v>64</v>
      </c>
    </row>
    <row r="21" spans="1:10" x14ac:dyDescent="0.25">
      <c r="A21" s="295">
        <v>45746</v>
      </c>
      <c r="B21" s="48" t="s">
        <v>47</v>
      </c>
      <c r="D21" s="282" t="s">
        <v>65</v>
      </c>
      <c r="E21" s="275"/>
      <c r="F21" s="275"/>
      <c r="G21" s="275"/>
      <c r="H21" s="275"/>
      <c r="I21" s="275"/>
      <c r="J21" s="276"/>
    </row>
    <row r="22" spans="1:10" x14ac:dyDescent="0.25">
      <c r="A22" s="295">
        <v>45765</v>
      </c>
      <c r="B22" s="48" t="s">
        <v>48</v>
      </c>
      <c r="D22" s="277"/>
      <c r="E22" s="253"/>
      <c r="F22" s="253"/>
      <c r="G22" s="253"/>
      <c r="H22" s="253"/>
      <c r="I22" s="253"/>
      <c r="J22" s="278"/>
    </row>
    <row r="23" spans="1:10" ht="15.75" thickBot="1" x14ac:dyDescent="0.3">
      <c r="A23" s="295">
        <v>45767</v>
      </c>
      <c r="B23" s="48" t="s">
        <v>49</v>
      </c>
      <c r="D23" s="279"/>
      <c r="E23" s="280"/>
      <c r="F23" s="280"/>
      <c r="G23" s="280"/>
      <c r="H23" s="280"/>
      <c r="I23" s="280"/>
      <c r="J23" s="281"/>
    </row>
    <row r="24" spans="1:10" x14ac:dyDescent="0.25">
      <c r="A24" s="295">
        <v>45768</v>
      </c>
      <c r="B24" s="48" t="s">
        <v>50</v>
      </c>
      <c r="D24" s="274" t="s">
        <v>66</v>
      </c>
      <c r="E24" s="275"/>
      <c r="F24" s="275"/>
      <c r="G24" s="275"/>
      <c r="H24" s="275"/>
      <c r="I24" s="275"/>
      <c r="J24" s="276"/>
    </row>
    <row r="25" spans="1:10" x14ac:dyDescent="0.25">
      <c r="A25" s="295">
        <v>45773</v>
      </c>
      <c r="B25" s="48" t="s">
        <v>51</v>
      </c>
      <c r="D25" s="277"/>
      <c r="E25" s="253"/>
      <c r="F25" s="253"/>
      <c r="G25" s="253"/>
      <c r="H25" s="253"/>
      <c r="I25" s="253"/>
      <c r="J25" s="278"/>
    </row>
    <row r="26" spans="1:10" x14ac:dyDescent="0.25">
      <c r="A26" s="295">
        <v>45781</v>
      </c>
      <c r="B26" s="48" t="s">
        <v>52</v>
      </c>
      <c r="D26" s="277"/>
      <c r="E26" s="253"/>
      <c r="F26" s="253"/>
      <c r="G26" s="253"/>
      <c r="H26" s="253"/>
      <c r="I26" s="253"/>
      <c r="J26" s="278"/>
    </row>
    <row r="27" spans="1:10" ht="15.75" thickBot="1" x14ac:dyDescent="0.3">
      <c r="A27" s="295">
        <v>45782</v>
      </c>
      <c r="B27" s="48" t="s">
        <v>53</v>
      </c>
      <c r="D27" s="279"/>
      <c r="E27" s="280"/>
      <c r="F27" s="280"/>
      <c r="G27" s="280"/>
      <c r="H27" s="280"/>
      <c r="I27" s="280"/>
      <c r="J27" s="281"/>
    </row>
    <row r="28" spans="1:10" x14ac:dyDescent="0.25">
      <c r="A28" s="295">
        <v>42135</v>
      </c>
      <c r="B28" s="48" t="s">
        <v>54</v>
      </c>
    </row>
    <row r="29" spans="1:10" x14ac:dyDescent="0.25">
      <c r="A29" s="295">
        <v>45806</v>
      </c>
      <c r="B29" s="48" t="s">
        <v>55</v>
      </c>
    </row>
    <row r="30" spans="1:10" x14ac:dyDescent="0.25">
      <c r="A30" s="295">
        <v>45816</v>
      </c>
      <c r="B30" s="48" t="s">
        <v>56</v>
      </c>
    </row>
    <row r="31" spans="1:10" x14ac:dyDescent="0.25">
      <c r="A31" s="295">
        <v>45817</v>
      </c>
      <c r="B31" s="48" t="s">
        <v>57</v>
      </c>
    </row>
    <row r="32" spans="1:10" x14ac:dyDescent="0.25">
      <c r="A32" s="295">
        <v>45823</v>
      </c>
      <c r="B32" s="48" t="s">
        <v>58</v>
      </c>
    </row>
    <row r="33" spans="1:2" x14ac:dyDescent="0.25">
      <c r="A33" s="295">
        <v>45956</v>
      </c>
      <c r="B33" s="48" t="s">
        <v>59</v>
      </c>
    </row>
    <row r="34" spans="1:2" x14ac:dyDescent="0.25">
      <c r="A34" s="295">
        <v>45996</v>
      </c>
      <c r="B34" s="48" t="s">
        <v>60</v>
      </c>
    </row>
    <row r="35" spans="1:2" x14ac:dyDescent="0.25">
      <c r="A35" s="295">
        <v>46016</v>
      </c>
      <c r="B35" s="48" t="s">
        <v>61</v>
      </c>
    </row>
    <row r="36" spans="1:2" x14ac:dyDescent="0.25">
      <c r="A36" s="295">
        <v>46017</v>
      </c>
      <c r="B36" s="48" t="s">
        <v>62</v>
      </c>
    </row>
    <row r="37" spans="1:2" x14ac:dyDescent="0.25">
      <c r="A37" s="295">
        <v>46023</v>
      </c>
      <c r="B37" s="48" t="s">
        <v>46</v>
      </c>
    </row>
    <row r="38" spans="1:2" x14ac:dyDescent="0.25">
      <c r="A38" s="295">
        <v>46110</v>
      </c>
      <c r="B38" s="48" t="s">
        <v>47</v>
      </c>
    </row>
    <row r="39" spans="1:2" x14ac:dyDescent="0.25">
      <c r="A39" s="295">
        <v>46117</v>
      </c>
      <c r="B39" s="48" t="s">
        <v>49</v>
      </c>
    </row>
    <row r="40" spans="1:2" x14ac:dyDescent="0.25">
      <c r="A40" s="295">
        <v>46118</v>
      </c>
      <c r="B40" s="48" t="s">
        <v>50</v>
      </c>
    </row>
    <row r="41" spans="1:2" x14ac:dyDescent="0.25">
      <c r="A41" s="295">
        <v>46139</v>
      </c>
      <c r="B41" s="48" t="s">
        <v>51</v>
      </c>
    </row>
    <row r="42" spans="1:2" x14ac:dyDescent="0.25">
      <c r="A42" s="295">
        <v>46115</v>
      </c>
      <c r="B42" s="48" t="s">
        <v>48</v>
      </c>
    </row>
    <row r="43" spans="1:2" x14ac:dyDescent="0.25">
      <c r="A43" s="295">
        <v>45416</v>
      </c>
      <c r="B43" s="48" t="s">
        <v>52</v>
      </c>
    </row>
    <row r="44" spans="1:2" x14ac:dyDescent="0.25">
      <c r="A44" s="295">
        <v>45417</v>
      </c>
      <c r="B44" s="48" t="s">
        <v>53</v>
      </c>
    </row>
    <row r="45" spans="1:2" x14ac:dyDescent="0.25">
      <c r="A45" s="295">
        <v>46156</v>
      </c>
      <c r="B45" s="48" t="s">
        <v>55</v>
      </c>
    </row>
    <row r="46" spans="1:2" x14ac:dyDescent="0.25">
      <c r="A46" s="295">
        <v>46152</v>
      </c>
      <c r="B46" s="48" t="s">
        <v>54</v>
      </c>
    </row>
    <row r="47" spans="1:2" x14ac:dyDescent="0.25">
      <c r="A47" s="295">
        <v>46166</v>
      </c>
      <c r="B47" s="48" t="s">
        <v>56</v>
      </c>
    </row>
    <row r="48" spans="1:2" x14ac:dyDescent="0.25">
      <c r="A48" s="295">
        <v>46167</v>
      </c>
      <c r="B48" s="48" t="s">
        <v>57</v>
      </c>
    </row>
    <row r="49" spans="1:2" x14ac:dyDescent="0.25">
      <c r="A49" s="295">
        <v>46194</v>
      </c>
      <c r="B49" s="48" t="s">
        <v>58</v>
      </c>
    </row>
    <row r="50" spans="1:2" x14ac:dyDescent="0.25">
      <c r="A50" s="295">
        <v>46320</v>
      </c>
      <c r="B50" s="48" t="s">
        <v>59</v>
      </c>
    </row>
    <row r="51" spans="1:2" x14ac:dyDescent="0.25">
      <c r="A51" s="295">
        <v>46361</v>
      </c>
      <c r="B51" s="48" t="s">
        <v>60</v>
      </c>
    </row>
    <row r="52" spans="1:2" x14ac:dyDescent="0.25">
      <c r="A52" s="295">
        <v>46381</v>
      </c>
      <c r="B52" s="48" t="s">
        <v>61</v>
      </c>
    </row>
    <row r="53" spans="1:2" x14ac:dyDescent="0.25">
      <c r="A53" s="295">
        <v>46382</v>
      </c>
      <c r="B53" s="48" t="s">
        <v>62</v>
      </c>
    </row>
    <row r="54" spans="1:2" x14ac:dyDescent="0.25">
      <c r="A54" s="295">
        <v>45324</v>
      </c>
      <c r="B54" s="48" t="s">
        <v>151</v>
      </c>
    </row>
    <row r="55" spans="1:2" x14ac:dyDescent="0.25">
      <c r="A55" s="295"/>
      <c r="B55" s="48"/>
    </row>
    <row r="56" spans="1:2" x14ac:dyDescent="0.25">
      <c r="A56" s="295"/>
      <c r="B56" s="48"/>
    </row>
    <row r="57" spans="1:2" x14ac:dyDescent="0.25">
      <c r="A57" s="295"/>
      <c r="B57" s="48"/>
    </row>
    <row r="58" spans="1:2" x14ac:dyDescent="0.25">
      <c r="A58" s="295"/>
      <c r="B58" s="48"/>
    </row>
    <row r="59" spans="1:2" x14ac:dyDescent="0.25">
      <c r="A59" s="295"/>
      <c r="B59" s="48"/>
    </row>
    <row r="60" spans="1:2" x14ac:dyDescent="0.25">
      <c r="A60" s="295"/>
      <c r="B60" s="48"/>
    </row>
    <row r="61" spans="1:2" x14ac:dyDescent="0.25">
      <c r="A61" s="295"/>
      <c r="B61" s="48"/>
    </row>
    <row r="62" spans="1:2" x14ac:dyDescent="0.25">
      <c r="A62" s="295"/>
      <c r="B62" s="48"/>
    </row>
    <row r="63" spans="1:2" x14ac:dyDescent="0.25">
      <c r="A63" s="295"/>
      <c r="B63" s="48"/>
    </row>
    <row r="64" spans="1:2" x14ac:dyDescent="0.25">
      <c r="A64" s="295"/>
      <c r="B64" s="48"/>
    </row>
    <row r="65" spans="1:2" x14ac:dyDescent="0.25">
      <c r="A65" s="295"/>
      <c r="B65" s="48"/>
    </row>
    <row r="66" spans="1:2" x14ac:dyDescent="0.25">
      <c r="A66" s="295"/>
      <c r="B66" s="48"/>
    </row>
    <row r="67" spans="1:2" x14ac:dyDescent="0.25">
      <c r="A67" s="295"/>
      <c r="B67" s="48"/>
    </row>
    <row r="68" spans="1:2" x14ac:dyDescent="0.25">
      <c r="A68" s="295"/>
      <c r="B68" s="48"/>
    </row>
    <row r="69" spans="1:2" x14ac:dyDescent="0.25">
      <c r="A69" s="295"/>
      <c r="B69" s="48"/>
    </row>
    <row r="70" spans="1:2" x14ac:dyDescent="0.25">
      <c r="A70" s="295"/>
      <c r="B70" s="48"/>
    </row>
    <row r="71" spans="1:2" x14ac:dyDescent="0.25">
      <c r="A71" s="295"/>
      <c r="B71" s="48"/>
    </row>
    <row r="72" spans="1:2" x14ac:dyDescent="0.25">
      <c r="A72" s="295"/>
      <c r="B72" s="48"/>
    </row>
    <row r="73" spans="1:2" x14ac:dyDescent="0.25">
      <c r="A73" s="295"/>
      <c r="B73" s="48"/>
    </row>
    <row r="74" spans="1:2" x14ac:dyDescent="0.25">
      <c r="A74" s="295"/>
      <c r="B74" s="48"/>
    </row>
    <row r="75" spans="1:2" x14ac:dyDescent="0.25">
      <c r="A75" s="295"/>
      <c r="B75" s="48"/>
    </row>
    <row r="76" spans="1:2" x14ac:dyDescent="0.25">
      <c r="A76" s="295"/>
      <c r="B76" s="48"/>
    </row>
    <row r="77" spans="1:2" x14ac:dyDescent="0.25">
      <c r="A77" s="295"/>
      <c r="B77" s="48"/>
    </row>
    <row r="78" spans="1:2" x14ac:dyDescent="0.25">
      <c r="A78" s="295"/>
      <c r="B78" s="48"/>
    </row>
    <row r="79" spans="1:2" x14ac:dyDescent="0.25">
      <c r="A79" s="295"/>
      <c r="B79" s="48"/>
    </row>
    <row r="80" spans="1:2" x14ac:dyDescent="0.25">
      <c r="A80" s="295"/>
      <c r="B80" s="48"/>
    </row>
    <row r="81" spans="1:5" x14ac:dyDescent="0.25">
      <c r="A81" s="295"/>
      <c r="B81" s="48"/>
      <c r="E81" s="44"/>
    </row>
    <row r="82" spans="1:5" x14ac:dyDescent="0.25">
      <c r="A82" s="295"/>
      <c r="B82" s="48"/>
      <c r="E82" s="44"/>
    </row>
    <row r="83" spans="1:5" x14ac:dyDescent="0.25">
      <c r="A83" s="295"/>
      <c r="B83" s="48"/>
      <c r="E83" s="44"/>
    </row>
    <row r="84" spans="1:5" x14ac:dyDescent="0.25">
      <c r="A84" s="295"/>
      <c r="B84" s="48"/>
      <c r="E84" s="44"/>
    </row>
    <row r="85" spans="1:5" x14ac:dyDescent="0.25">
      <c r="A85" s="295"/>
      <c r="B85" s="48"/>
      <c r="E85" s="44"/>
    </row>
    <row r="86" spans="1:5" x14ac:dyDescent="0.25">
      <c r="A86" s="295"/>
      <c r="B86" s="48"/>
      <c r="E86" s="44"/>
    </row>
    <row r="87" spans="1:5" x14ac:dyDescent="0.25">
      <c r="A87" s="295"/>
      <c r="B87" s="48"/>
      <c r="E87" s="44"/>
    </row>
    <row r="88" spans="1:5" x14ac:dyDescent="0.25">
      <c r="A88" s="295"/>
      <c r="B88" s="48"/>
      <c r="E88" s="44"/>
    </row>
    <row r="89" spans="1:5" x14ac:dyDescent="0.25">
      <c r="A89" s="295"/>
      <c r="B89" s="48"/>
      <c r="E89" s="44"/>
    </row>
    <row r="90" spans="1:5" x14ac:dyDescent="0.25">
      <c r="A90" s="295"/>
      <c r="B90" s="48"/>
      <c r="E90" s="44"/>
    </row>
    <row r="91" spans="1:5" x14ac:dyDescent="0.25">
      <c r="A91" s="295"/>
      <c r="B91" s="48"/>
      <c r="E91" s="44"/>
    </row>
    <row r="92" spans="1:5" x14ac:dyDescent="0.25">
      <c r="A92" s="295"/>
      <c r="B92" s="48"/>
      <c r="E92" s="44"/>
    </row>
    <row r="93" spans="1:5" x14ac:dyDescent="0.25">
      <c r="A93" s="295"/>
      <c r="B93" s="48"/>
      <c r="E93" s="44"/>
    </row>
    <row r="94" spans="1:5" x14ac:dyDescent="0.25">
      <c r="A94" s="295"/>
      <c r="B94" s="48"/>
    </row>
    <row r="95" spans="1:5" x14ac:dyDescent="0.25">
      <c r="A95" s="295"/>
      <c r="B95" s="48"/>
    </row>
    <row r="96" spans="1:5" x14ac:dyDescent="0.25">
      <c r="A96" s="295"/>
      <c r="B96" s="48"/>
    </row>
    <row r="97" spans="1:2" x14ac:dyDescent="0.25">
      <c r="A97" s="295"/>
      <c r="B97" s="48"/>
    </row>
    <row r="98" spans="1:2" x14ac:dyDescent="0.25">
      <c r="A98" s="295"/>
      <c r="B98" s="48"/>
    </row>
    <row r="99" spans="1:2" x14ac:dyDescent="0.25">
      <c r="A99" s="295"/>
      <c r="B99" s="48"/>
    </row>
    <row r="100" spans="1:2" x14ac:dyDescent="0.25">
      <c r="A100" s="295"/>
      <c r="B100" s="48"/>
    </row>
    <row r="101" spans="1:2" ht="15.75" thickBot="1" x14ac:dyDescent="0.3">
      <c r="A101" s="296"/>
      <c r="B101" s="49"/>
    </row>
  </sheetData>
  <sheetProtection algorithmName="SHA-512" hashValue="K4lai+eOMEes2I8kmjQISVcDkY+8KRcIXfbvQbtEZeMmwyDUyIcafeIbkEJkv4sMyhtBOBAUmOTQ+mNdLuA5CQ==" saltValue="QwuSBjjJ9bkJmJWSp9ePyQ==" spinCount="100000" sheet="1" selectLockedCells="1" sort="0" autoFilter="0"/>
  <protectedRanges>
    <protectedRange sqref="A3:B101" name="SpecialeDage Invulbereik"/>
  </protectedRanges>
  <autoFilter ref="A2:B54" xr:uid="{B06ACEFF-AD95-473B-8433-FE80D88EF669}">
    <sortState xmlns:xlrd2="http://schemas.microsoft.com/office/spreadsheetml/2017/richdata2" ref="A3:B26">
      <sortCondition ref="A2"/>
    </sortState>
  </autoFilter>
  <sortState xmlns:xlrd2="http://schemas.microsoft.com/office/spreadsheetml/2017/richdata2" ref="A3:B53">
    <sortCondition ref="A3:A53"/>
  </sortState>
  <mergeCells count="2">
    <mergeCell ref="D24:J27"/>
    <mergeCell ref="D21:J23"/>
  </mergeCells>
  <pageMargins left="0.7" right="0.7" top="0.75" bottom="0.75" header="0.3" footer="0.3"/>
  <pageSetup paperSize="9"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3636A-0B8F-42A1-BAC4-0DD69E934D73}">
  <sheetPr>
    <tabColor rgb="FFFFFF99"/>
  </sheetPr>
  <dimension ref="A1:N102"/>
  <sheetViews>
    <sheetView zoomScale="90" zoomScaleNormal="90" workbookViewId="0">
      <pane xSplit="1" ySplit="2" topLeftCell="B3" activePane="bottomRight" state="frozen"/>
      <selection pane="topRight" activeCell="D5" sqref="D5"/>
      <selection pane="bottomLeft" activeCell="D5" sqref="D5"/>
      <selection pane="bottomRight" activeCell="A3" sqref="A3"/>
    </sheetView>
  </sheetViews>
  <sheetFormatPr defaultColWidth="0" defaultRowHeight="15" zeroHeight="1" x14ac:dyDescent="0.25"/>
  <cols>
    <col min="1" max="1" width="14.7109375" style="192" customWidth="1"/>
    <col min="2" max="2" width="50.7109375" customWidth="1"/>
    <col min="3" max="3" width="11.140625" style="70" customWidth="1"/>
    <col min="4" max="4" width="10.5703125" style="61" bestFit="1" customWidth="1"/>
    <col min="5" max="5" width="50.7109375" customWidth="1"/>
    <col min="6" max="6" width="2.7109375" customWidth="1"/>
    <col min="7" max="14" width="8.85546875" customWidth="1"/>
    <col min="15" max="16384" width="8.85546875" hidden="1"/>
  </cols>
  <sheetData>
    <row r="1" spans="1:5" ht="19.5" thickBot="1" x14ac:dyDescent="0.35">
      <c r="A1" s="193" t="s">
        <v>152</v>
      </c>
    </row>
    <row r="2" spans="1:5" ht="15.75" thickBot="1" x14ac:dyDescent="0.3">
      <c r="A2" s="188" t="s">
        <v>73</v>
      </c>
      <c r="B2" s="53" t="s">
        <v>74</v>
      </c>
      <c r="C2" s="62" t="s">
        <v>75</v>
      </c>
      <c r="D2" s="63" t="s">
        <v>76</v>
      </c>
      <c r="E2" s="57" t="s">
        <v>74</v>
      </c>
    </row>
    <row r="3" spans="1:5" x14ac:dyDescent="0.25">
      <c r="A3" s="189">
        <v>29254</v>
      </c>
      <c r="B3" s="54" t="s">
        <v>77</v>
      </c>
      <c r="C3" s="64" t="str">
        <f t="shared" ref="C3:C34" si="0">IF(TRIM(A3)&lt;&gt;"",CONCATENATE(DAY(A3),"-",MONTH(A3)),"--")</f>
        <v>3-2</v>
      </c>
      <c r="D3" s="65">
        <f t="shared" ref="D3:D34" ca="1" si="1">IF(TRIM($A3)="","--",YEAR(TODAY()-($A3-2))-1900)</f>
        <v>44</v>
      </c>
      <c r="E3" s="58" t="str">
        <f t="shared" ref="E3:E34" si="2">IF(TRIM(B3)="","",B3)</f>
        <v>Tante Catoo</v>
      </c>
    </row>
    <row r="4" spans="1:5" x14ac:dyDescent="0.25">
      <c r="A4" s="190"/>
      <c r="B4" s="55"/>
      <c r="C4" s="66" t="str">
        <f t="shared" si="0"/>
        <v>--</v>
      </c>
      <c r="D4" s="67" t="str">
        <f t="shared" ca="1" si="1"/>
        <v>--</v>
      </c>
      <c r="E4" s="59" t="str">
        <f t="shared" si="2"/>
        <v/>
      </c>
    </row>
    <row r="5" spans="1:5" x14ac:dyDescent="0.25">
      <c r="A5" s="190"/>
      <c r="B5" s="55"/>
      <c r="C5" s="66" t="str">
        <f t="shared" si="0"/>
        <v>--</v>
      </c>
      <c r="D5" s="67" t="str">
        <f t="shared" ca="1" si="1"/>
        <v>--</v>
      </c>
      <c r="E5" s="59" t="str">
        <f t="shared" si="2"/>
        <v/>
      </c>
    </row>
    <row r="6" spans="1:5" x14ac:dyDescent="0.25">
      <c r="A6" s="190"/>
      <c r="B6" s="55"/>
      <c r="C6" s="66" t="str">
        <f t="shared" si="0"/>
        <v>--</v>
      </c>
      <c r="D6" s="67" t="str">
        <f t="shared" ca="1" si="1"/>
        <v>--</v>
      </c>
      <c r="E6" s="59" t="str">
        <f t="shared" si="2"/>
        <v/>
      </c>
    </row>
    <row r="7" spans="1:5" x14ac:dyDescent="0.25">
      <c r="A7" s="190"/>
      <c r="B7" s="55"/>
      <c r="C7" s="66" t="str">
        <f t="shared" si="0"/>
        <v>--</v>
      </c>
      <c r="D7" s="67" t="str">
        <f t="shared" ca="1" si="1"/>
        <v>--</v>
      </c>
      <c r="E7" s="59" t="str">
        <f t="shared" si="2"/>
        <v/>
      </c>
    </row>
    <row r="8" spans="1:5" x14ac:dyDescent="0.25">
      <c r="A8" s="190"/>
      <c r="B8" s="55"/>
      <c r="C8" s="66" t="str">
        <f t="shared" si="0"/>
        <v>--</v>
      </c>
      <c r="D8" s="67" t="str">
        <f t="shared" ca="1" si="1"/>
        <v>--</v>
      </c>
      <c r="E8" s="59" t="str">
        <f t="shared" si="2"/>
        <v/>
      </c>
    </row>
    <row r="9" spans="1:5" x14ac:dyDescent="0.25">
      <c r="A9" s="190"/>
      <c r="B9" s="55"/>
      <c r="C9" s="66" t="str">
        <f t="shared" si="0"/>
        <v>--</v>
      </c>
      <c r="D9" s="67" t="str">
        <f t="shared" ca="1" si="1"/>
        <v>--</v>
      </c>
      <c r="E9" s="59" t="str">
        <f t="shared" si="2"/>
        <v/>
      </c>
    </row>
    <row r="10" spans="1:5" x14ac:dyDescent="0.25">
      <c r="A10" s="190"/>
      <c r="B10" s="55"/>
      <c r="C10" s="66" t="str">
        <f t="shared" si="0"/>
        <v>--</v>
      </c>
      <c r="D10" s="67" t="str">
        <f t="shared" ca="1" si="1"/>
        <v>--</v>
      </c>
      <c r="E10" s="59" t="str">
        <f t="shared" si="2"/>
        <v/>
      </c>
    </row>
    <row r="11" spans="1:5" x14ac:dyDescent="0.25">
      <c r="A11" s="190"/>
      <c r="B11" s="55"/>
      <c r="C11" s="66" t="str">
        <f t="shared" si="0"/>
        <v>--</v>
      </c>
      <c r="D11" s="67" t="str">
        <f t="shared" ca="1" si="1"/>
        <v>--</v>
      </c>
      <c r="E11" s="59" t="str">
        <f t="shared" si="2"/>
        <v/>
      </c>
    </row>
    <row r="12" spans="1:5" x14ac:dyDescent="0.25">
      <c r="A12" s="190"/>
      <c r="B12" s="55"/>
      <c r="C12" s="66" t="str">
        <f t="shared" si="0"/>
        <v>--</v>
      </c>
      <c r="D12" s="67" t="str">
        <f t="shared" ca="1" si="1"/>
        <v>--</v>
      </c>
      <c r="E12" s="59" t="str">
        <f t="shared" si="2"/>
        <v/>
      </c>
    </row>
    <row r="13" spans="1:5" x14ac:dyDescent="0.25">
      <c r="A13" s="190"/>
      <c r="B13" s="55"/>
      <c r="C13" s="66" t="str">
        <f t="shared" si="0"/>
        <v>--</v>
      </c>
      <c r="D13" s="67" t="str">
        <f t="shared" ca="1" si="1"/>
        <v>--</v>
      </c>
      <c r="E13" s="59" t="str">
        <f t="shared" si="2"/>
        <v/>
      </c>
    </row>
    <row r="14" spans="1:5" x14ac:dyDescent="0.25">
      <c r="A14" s="190"/>
      <c r="B14" s="55"/>
      <c r="C14" s="66" t="str">
        <f t="shared" si="0"/>
        <v>--</v>
      </c>
      <c r="D14" s="67" t="str">
        <f t="shared" ca="1" si="1"/>
        <v>--</v>
      </c>
      <c r="E14" s="59" t="str">
        <f t="shared" si="2"/>
        <v/>
      </c>
    </row>
    <row r="15" spans="1:5" x14ac:dyDescent="0.25">
      <c r="A15" s="190"/>
      <c r="B15" s="55"/>
      <c r="C15" s="66" t="str">
        <f t="shared" si="0"/>
        <v>--</v>
      </c>
      <c r="D15" s="67" t="str">
        <f t="shared" ca="1" si="1"/>
        <v>--</v>
      </c>
      <c r="E15" s="59" t="str">
        <f t="shared" si="2"/>
        <v/>
      </c>
    </row>
    <row r="16" spans="1:5" x14ac:dyDescent="0.25">
      <c r="A16" s="190"/>
      <c r="B16" s="55"/>
      <c r="C16" s="66" t="str">
        <f t="shared" si="0"/>
        <v>--</v>
      </c>
      <c r="D16" s="67" t="str">
        <f t="shared" ca="1" si="1"/>
        <v>--</v>
      </c>
      <c r="E16" s="59" t="str">
        <f t="shared" si="2"/>
        <v/>
      </c>
    </row>
    <row r="17" spans="1:13" x14ac:dyDescent="0.25">
      <c r="A17" s="190"/>
      <c r="B17" s="55"/>
      <c r="C17" s="66" t="str">
        <f t="shared" si="0"/>
        <v>--</v>
      </c>
      <c r="D17" s="67" t="str">
        <f t="shared" ca="1" si="1"/>
        <v>--</v>
      </c>
      <c r="E17" s="59" t="str">
        <f t="shared" si="2"/>
        <v/>
      </c>
    </row>
    <row r="18" spans="1:13" x14ac:dyDescent="0.25">
      <c r="A18" s="190"/>
      <c r="B18" s="55"/>
      <c r="C18" s="66" t="str">
        <f t="shared" si="0"/>
        <v>--</v>
      </c>
      <c r="D18" s="67" t="str">
        <f t="shared" ca="1" si="1"/>
        <v>--</v>
      </c>
      <c r="E18" s="59" t="str">
        <f t="shared" si="2"/>
        <v/>
      </c>
    </row>
    <row r="19" spans="1:13" x14ac:dyDescent="0.25">
      <c r="A19" s="190"/>
      <c r="B19" s="55"/>
      <c r="C19" s="66" t="str">
        <f t="shared" si="0"/>
        <v>--</v>
      </c>
      <c r="D19" s="67" t="str">
        <f t="shared" ca="1" si="1"/>
        <v>--</v>
      </c>
      <c r="E19" s="59" t="str">
        <f t="shared" si="2"/>
        <v/>
      </c>
    </row>
    <row r="20" spans="1:13" ht="16.5" thickBot="1" x14ac:dyDescent="0.3">
      <c r="A20" s="190"/>
      <c r="B20" s="55"/>
      <c r="C20" s="66" t="str">
        <f t="shared" si="0"/>
        <v>--</v>
      </c>
      <c r="D20" s="67" t="str">
        <f t="shared" ca="1" si="1"/>
        <v>--</v>
      </c>
      <c r="E20" s="59" t="str">
        <f t="shared" si="2"/>
        <v/>
      </c>
      <c r="G20" s="79" t="s">
        <v>64</v>
      </c>
    </row>
    <row r="21" spans="1:13" x14ac:dyDescent="0.25">
      <c r="A21" s="190"/>
      <c r="B21" s="55"/>
      <c r="C21" s="66" t="str">
        <f t="shared" si="0"/>
        <v>--</v>
      </c>
      <c r="D21" s="67" t="str">
        <f t="shared" ca="1" si="1"/>
        <v>--</v>
      </c>
      <c r="E21" s="59" t="str">
        <f t="shared" si="2"/>
        <v/>
      </c>
      <c r="G21" s="282" t="s">
        <v>78</v>
      </c>
      <c r="H21" s="283"/>
      <c r="I21" s="283"/>
      <c r="J21" s="283"/>
      <c r="K21" s="283"/>
      <c r="L21" s="283"/>
      <c r="M21" s="284"/>
    </row>
    <row r="22" spans="1:13" x14ac:dyDescent="0.25">
      <c r="A22" s="190"/>
      <c r="B22" s="55"/>
      <c r="C22" s="66" t="str">
        <f t="shared" si="0"/>
        <v>--</v>
      </c>
      <c r="D22" s="67" t="str">
        <f t="shared" ca="1" si="1"/>
        <v>--</v>
      </c>
      <c r="E22" s="59" t="str">
        <f t="shared" si="2"/>
        <v/>
      </c>
      <c r="G22" s="285"/>
      <c r="H22" s="286"/>
      <c r="I22" s="286"/>
      <c r="J22" s="286"/>
      <c r="K22" s="286"/>
      <c r="L22" s="286"/>
      <c r="M22" s="287"/>
    </row>
    <row r="23" spans="1:13" x14ac:dyDescent="0.25">
      <c r="A23" s="190"/>
      <c r="B23" s="55"/>
      <c r="C23" s="66" t="str">
        <f t="shared" si="0"/>
        <v>--</v>
      </c>
      <c r="D23" s="67" t="str">
        <f t="shared" ca="1" si="1"/>
        <v>--</v>
      </c>
      <c r="E23" s="59" t="str">
        <f t="shared" si="2"/>
        <v/>
      </c>
      <c r="G23" s="277"/>
      <c r="H23" s="253"/>
      <c r="I23" s="253"/>
      <c r="J23" s="253"/>
      <c r="K23" s="253"/>
      <c r="L23" s="253"/>
      <c r="M23" s="278"/>
    </row>
    <row r="24" spans="1:13" ht="15.75" thickBot="1" x14ac:dyDescent="0.3">
      <c r="A24" s="190"/>
      <c r="B24" s="55"/>
      <c r="C24" s="66" t="str">
        <f t="shared" si="0"/>
        <v>--</v>
      </c>
      <c r="D24" s="67" t="str">
        <f t="shared" ca="1" si="1"/>
        <v>--</v>
      </c>
      <c r="E24" s="59" t="str">
        <f t="shared" si="2"/>
        <v/>
      </c>
      <c r="G24" s="279"/>
      <c r="H24" s="280"/>
      <c r="I24" s="280"/>
      <c r="J24" s="280"/>
      <c r="K24" s="280"/>
      <c r="L24" s="280"/>
      <c r="M24" s="281"/>
    </row>
    <row r="25" spans="1:13" x14ac:dyDescent="0.25">
      <c r="A25" s="190"/>
      <c r="B25" s="55"/>
      <c r="C25" s="66" t="str">
        <f t="shared" si="0"/>
        <v>--</v>
      </c>
      <c r="D25" s="67" t="str">
        <f t="shared" ca="1" si="1"/>
        <v>--</v>
      </c>
      <c r="E25" s="59" t="str">
        <f t="shared" si="2"/>
        <v/>
      </c>
      <c r="G25" s="274" t="s">
        <v>79</v>
      </c>
      <c r="H25" s="275"/>
      <c r="I25" s="275"/>
      <c r="J25" s="275"/>
      <c r="K25" s="275"/>
      <c r="L25" s="275"/>
      <c r="M25" s="276"/>
    </row>
    <row r="26" spans="1:13" x14ac:dyDescent="0.25">
      <c r="A26" s="190"/>
      <c r="B26" s="55"/>
      <c r="C26" s="66" t="str">
        <f t="shared" si="0"/>
        <v>--</v>
      </c>
      <c r="D26" s="67" t="str">
        <f t="shared" ca="1" si="1"/>
        <v>--</v>
      </c>
      <c r="E26" s="59" t="str">
        <f t="shared" si="2"/>
        <v/>
      </c>
      <c r="G26" s="277"/>
      <c r="H26" s="253"/>
      <c r="I26" s="253"/>
      <c r="J26" s="253"/>
      <c r="K26" s="253"/>
      <c r="L26" s="253"/>
      <c r="M26" s="278"/>
    </row>
    <row r="27" spans="1:13" x14ac:dyDescent="0.25">
      <c r="A27" s="190"/>
      <c r="B27" s="55"/>
      <c r="C27" s="66" t="str">
        <f t="shared" si="0"/>
        <v>--</v>
      </c>
      <c r="D27" s="67" t="str">
        <f t="shared" ca="1" si="1"/>
        <v>--</v>
      </c>
      <c r="E27" s="59" t="str">
        <f t="shared" si="2"/>
        <v/>
      </c>
      <c r="G27" s="277"/>
      <c r="H27" s="253"/>
      <c r="I27" s="253"/>
      <c r="J27" s="253"/>
      <c r="K27" s="253"/>
      <c r="L27" s="253"/>
      <c r="M27" s="278"/>
    </row>
    <row r="28" spans="1:13" ht="15.75" thickBot="1" x14ac:dyDescent="0.3">
      <c r="A28" s="190"/>
      <c r="B28" s="55"/>
      <c r="C28" s="66" t="str">
        <f t="shared" si="0"/>
        <v>--</v>
      </c>
      <c r="D28" s="67" t="str">
        <f t="shared" ca="1" si="1"/>
        <v>--</v>
      </c>
      <c r="E28" s="59" t="str">
        <f t="shared" si="2"/>
        <v/>
      </c>
      <c r="G28" s="279"/>
      <c r="H28" s="280"/>
      <c r="I28" s="280"/>
      <c r="J28" s="280"/>
      <c r="K28" s="280"/>
      <c r="L28" s="280"/>
      <c r="M28" s="281"/>
    </row>
    <row r="29" spans="1:13" x14ac:dyDescent="0.25">
      <c r="A29" s="190"/>
      <c r="B29" s="55"/>
      <c r="C29" s="66" t="str">
        <f t="shared" si="0"/>
        <v>--</v>
      </c>
      <c r="D29" s="67" t="str">
        <f t="shared" ca="1" si="1"/>
        <v>--</v>
      </c>
      <c r="E29" s="59" t="str">
        <f t="shared" si="2"/>
        <v/>
      </c>
    </row>
    <row r="30" spans="1:13" x14ac:dyDescent="0.25">
      <c r="A30" s="190"/>
      <c r="B30" s="55"/>
      <c r="C30" s="66" t="str">
        <f t="shared" si="0"/>
        <v>--</v>
      </c>
      <c r="D30" s="67" t="str">
        <f t="shared" ca="1" si="1"/>
        <v>--</v>
      </c>
      <c r="E30" s="59" t="str">
        <f t="shared" si="2"/>
        <v/>
      </c>
    </row>
    <row r="31" spans="1:13" x14ac:dyDescent="0.25">
      <c r="A31" s="190"/>
      <c r="B31" s="55"/>
      <c r="C31" s="66" t="str">
        <f t="shared" si="0"/>
        <v>--</v>
      </c>
      <c r="D31" s="67" t="str">
        <f t="shared" ca="1" si="1"/>
        <v>--</v>
      </c>
      <c r="E31" s="59" t="str">
        <f t="shared" si="2"/>
        <v/>
      </c>
    </row>
    <row r="32" spans="1:13" x14ac:dyDescent="0.25">
      <c r="A32" s="190"/>
      <c r="B32" s="55"/>
      <c r="C32" s="66" t="str">
        <f t="shared" si="0"/>
        <v>--</v>
      </c>
      <c r="D32" s="67" t="str">
        <f t="shared" ca="1" si="1"/>
        <v>--</v>
      </c>
      <c r="E32" s="59" t="str">
        <f t="shared" si="2"/>
        <v/>
      </c>
    </row>
    <row r="33" spans="1:5" x14ac:dyDescent="0.25">
      <c r="A33" s="190"/>
      <c r="B33" s="55"/>
      <c r="C33" s="66" t="str">
        <f t="shared" si="0"/>
        <v>--</v>
      </c>
      <c r="D33" s="67" t="str">
        <f t="shared" ca="1" si="1"/>
        <v>--</v>
      </c>
      <c r="E33" s="59" t="str">
        <f t="shared" si="2"/>
        <v/>
      </c>
    </row>
    <row r="34" spans="1:5" x14ac:dyDescent="0.25">
      <c r="A34" s="190"/>
      <c r="B34" s="55"/>
      <c r="C34" s="66" t="str">
        <f t="shared" si="0"/>
        <v>--</v>
      </c>
      <c r="D34" s="67" t="str">
        <f t="shared" ca="1" si="1"/>
        <v>--</v>
      </c>
      <c r="E34" s="59" t="str">
        <f t="shared" si="2"/>
        <v/>
      </c>
    </row>
    <row r="35" spans="1:5" x14ac:dyDescent="0.25">
      <c r="A35" s="190"/>
      <c r="B35" s="55"/>
      <c r="C35" s="66" t="str">
        <f t="shared" ref="C35:C66" si="3">IF(TRIM(A35)&lt;&gt;"",CONCATENATE(DAY(A35),"-",MONTH(A35)),"--")</f>
        <v>--</v>
      </c>
      <c r="D35" s="67" t="str">
        <f t="shared" ref="D35:D66" ca="1" si="4">IF(TRIM($A35)="","--",YEAR(TODAY()-($A35-2))-1900)</f>
        <v>--</v>
      </c>
      <c r="E35" s="59" t="str">
        <f t="shared" ref="E35:E66" si="5">IF(TRIM(B35)="","",B35)</f>
        <v/>
      </c>
    </row>
    <row r="36" spans="1:5" x14ac:dyDescent="0.25">
      <c r="A36" s="190"/>
      <c r="B36" s="55"/>
      <c r="C36" s="66" t="str">
        <f t="shared" si="3"/>
        <v>--</v>
      </c>
      <c r="D36" s="67" t="str">
        <f t="shared" ca="1" si="4"/>
        <v>--</v>
      </c>
      <c r="E36" s="59" t="str">
        <f t="shared" si="5"/>
        <v/>
      </c>
    </row>
    <row r="37" spans="1:5" x14ac:dyDescent="0.25">
      <c r="A37" s="190"/>
      <c r="B37" s="55"/>
      <c r="C37" s="66" t="str">
        <f t="shared" si="3"/>
        <v>--</v>
      </c>
      <c r="D37" s="67" t="str">
        <f t="shared" ca="1" si="4"/>
        <v>--</v>
      </c>
      <c r="E37" s="59" t="str">
        <f t="shared" si="5"/>
        <v/>
      </c>
    </row>
    <row r="38" spans="1:5" x14ac:dyDescent="0.25">
      <c r="A38" s="190"/>
      <c r="B38" s="55"/>
      <c r="C38" s="66" t="str">
        <f t="shared" si="3"/>
        <v>--</v>
      </c>
      <c r="D38" s="67" t="str">
        <f t="shared" ca="1" si="4"/>
        <v>--</v>
      </c>
      <c r="E38" s="59" t="str">
        <f t="shared" si="5"/>
        <v/>
      </c>
    </row>
    <row r="39" spans="1:5" x14ac:dyDescent="0.25">
      <c r="A39" s="190"/>
      <c r="B39" s="55"/>
      <c r="C39" s="66" t="str">
        <f t="shared" si="3"/>
        <v>--</v>
      </c>
      <c r="D39" s="67" t="str">
        <f t="shared" ca="1" si="4"/>
        <v>--</v>
      </c>
      <c r="E39" s="59" t="str">
        <f t="shared" si="5"/>
        <v/>
      </c>
    </row>
    <row r="40" spans="1:5" x14ac:dyDescent="0.25">
      <c r="A40" s="190"/>
      <c r="B40" s="55"/>
      <c r="C40" s="66" t="str">
        <f t="shared" si="3"/>
        <v>--</v>
      </c>
      <c r="D40" s="67" t="str">
        <f t="shared" ca="1" si="4"/>
        <v>--</v>
      </c>
      <c r="E40" s="59" t="str">
        <f t="shared" si="5"/>
        <v/>
      </c>
    </row>
    <row r="41" spans="1:5" x14ac:dyDescent="0.25">
      <c r="A41" s="190"/>
      <c r="B41" s="55"/>
      <c r="C41" s="66" t="str">
        <f t="shared" si="3"/>
        <v>--</v>
      </c>
      <c r="D41" s="67" t="str">
        <f t="shared" ca="1" si="4"/>
        <v>--</v>
      </c>
      <c r="E41" s="59" t="str">
        <f t="shared" si="5"/>
        <v/>
      </c>
    </row>
    <row r="42" spans="1:5" x14ac:dyDescent="0.25">
      <c r="A42" s="190"/>
      <c r="B42" s="55"/>
      <c r="C42" s="66" t="str">
        <f t="shared" si="3"/>
        <v>--</v>
      </c>
      <c r="D42" s="67" t="str">
        <f t="shared" ca="1" si="4"/>
        <v>--</v>
      </c>
      <c r="E42" s="59" t="str">
        <f t="shared" si="5"/>
        <v/>
      </c>
    </row>
    <row r="43" spans="1:5" x14ac:dyDescent="0.25">
      <c r="A43" s="190"/>
      <c r="B43" s="55"/>
      <c r="C43" s="66" t="str">
        <f t="shared" si="3"/>
        <v>--</v>
      </c>
      <c r="D43" s="67" t="str">
        <f t="shared" ca="1" si="4"/>
        <v>--</v>
      </c>
      <c r="E43" s="59" t="str">
        <f t="shared" si="5"/>
        <v/>
      </c>
    </row>
    <row r="44" spans="1:5" x14ac:dyDescent="0.25">
      <c r="A44" s="190"/>
      <c r="B44" s="55"/>
      <c r="C44" s="66" t="str">
        <f t="shared" si="3"/>
        <v>--</v>
      </c>
      <c r="D44" s="67" t="str">
        <f t="shared" ca="1" si="4"/>
        <v>--</v>
      </c>
      <c r="E44" s="59" t="str">
        <f t="shared" si="5"/>
        <v/>
      </c>
    </row>
    <row r="45" spans="1:5" x14ac:dyDescent="0.25">
      <c r="A45" s="190"/>
      <c r="B45" s="55"/>
      <c r="C45" s="66" t="str">
        <f t="shared" si="3"/>
        <v>--</v>
      </c>
      <c r="D45" s="67" t="str">
        <f t="shared" ca="1" si="4"/>
        <v>--</v>
      </c>
      <c r="E45" s="59" t="str">
        <f t="shared" si="5"/>
        <v/>
      </c>
    </row>
    <row r="46" spans="1:5" x14ac:dyDescent="0.25">
      <c r="A46" s="190"/>
      <c r="B46" s="55"/>
      <c r="C46" s="66" t="str">
        <f t="shared" si="3"/>
        <v>--</v>
      </c>
      <c r="D46" s="67" t="str">
        <f t="shared" ca="1" si="4"/>
        <v>--</v>
      </c>
      <c r="E46" s="59" t="str">
        <f t="shared" si="5"/>
        <v/>
      </c>
    </row>
    <row r="47" spans="1:5" x14ac:dyDescent="0.25">
      <c r="A47" s="190"/>
      <c r="B47" s="55"/>
      <c r="C47" s="66" t="str">
        <f t="shared" si="3"/>
        <v>--</v>
      </c>
      <c r="D47" s="67" t="str">
        <f t="shared" ca="1" si="4"/>
        <v>--</v>
      </c>
      <c r="E47" s="59" t="str">
        <f t="shared" si="5"/>
        <v/>
      </c>
    </row>
    <row r="48" spans="1:5" x14ac:dyDescent="0.25">
      <c r="A48" s="190"/>
      <c r="B48" s="55"/>
      <c r="C48" s="66" t="str">
        <f t="shared" si="3"/>
        <v>--</v>
      </c>
      <c r="D48" s="67" t="str">
        <f t="shared" ca="1" si="4"/>
        <v>--</v>
      </c>
      <c r="E48" s="59" t="str">
        <f t="shared" si="5"/>
        <v/>
      </c>
    </row>
    <row r="49" spans="1:5" x14ac:dyDescent="0.25">
      <c r="A49" s="190"/>
      <c r="B49" s="55"/>
      <c r="C49" s="66" t="str">
        <f t="shared" si="3"/>
        <v>--</v>
      </c>
      <c r="D49" s="67" t="str">
        <f t="shared" ca="1" si="4"/>
        <v>--</v>
      </c>
      <c r="E49" s="59" t="str">
        <f t="shared" si="5"/>
        <v/>
      </c>
    </row>
    <row r="50" spans="1:5" x14ac:dyDescent="0.25">
      <c r="A50" s="190"/>
      <c r="B50" s="55"/>
      <c r="C50" s="66" t="str">
        <f t="shared" si="3"/>
        <v>--</v>
      </c>
      <c r="D50" s="67" t="str">
        <f t="shared" ca="1" si="4"/>
        <v>--</v>
      </c>
      <c r="E50" s="59" t="str">
        <f t="shared" si="5"/>
        <v/>
      </c>
    </row>
    <row r="51" spans="1:5" x14ac:dyDescent="0.25">
      <c r="A51" s="190"/>
      <c r="B51" s="55"/>
      <c r="C51" s="66" t="str">
        <f t="shared" si="3"/>
        <v>--</v>
      </c>
      <c r="D51" s="67" t="str">
        <f t="shared" ca="1" si="4"/>
        <v>--</v>
      </c>
      <c r="E51" s="59" t="str">
        <f t="shared" si="5"/>
        <v/>
      </c>
    </row>
    <row r="52" spans="1:5" x14ac:dyDescent="0.25">
      <c r="A52" s="190"/>
      <c r="B52" s="55"/>
      <c r="C52" s="66" t="str">
        <f t="shared" si="3"/>
        <v>--</v>
      </c>
      <c r="D52" s="67" t="str">
        <f t="shared" ca="1" si="4"/>
        <v>--</v>
      </c>
      <c r="E52" s="59" t="str">
        <f t="shared" si="5"/>
        <v/>
      </c>
    </row>
    <row r="53" spans="1:5" x14ac:dyDescent="0.25">
      <c r="A53" s="190"/>
      <c r="B53" s="55"/>
      <c r="C53" s="66" t="str">
        <f t="shared" si="3"/>
        <v>--</v>
      </c>
      <c r="D53" s="67" t="str">
        <f t="shared" ca="1" si="4"/>
        <v>--</v>
      </c>
      <c r="E53" s="59" t="str">
        <f t="shared" si="5"/>
        <v/>
      </c>
    </row>
    <row r="54" spans="1:5" x14ac:dyDescent="0.25">
      <c r="A54" s="190"/>
      <c r="B54" s="55"/>
      <c r="C54" s="66" t="str">
        <f t="shared" si="3"/>
        <v>--</v>
      </c>
      <c r="D54" s="67" t="str">
        <f t="shared" ca="1" si="4"/>
        <v>--</v>
      </c>
      <c r="E54" s="59" t="str">
        <f t="shared" si="5"/>
        <v/>
      </c>
    </row>
    <row r="55" spans="1:5" x14ac:dyDescent="0.25">
      <c r="A55" s="190"/>
      <c r="B55" s="55"/>
      <c r="C55" s="66" t="str">
        <f t="shared" si="3"/>
        <v>--</v>
      </c>
      <c r="D55" s="67" t="str">
        <f t="shared" ca="1" si="4"/>
        <v>--</v>
      </c>
      <c r="E55" s="59" t="str">
        <f t="shared" si="5"/>
        <v/>
      </c>
    </row>
    <row r="56" spans="1:5" x14ac:dyDescent="0.25">
      <c r="A56" s="190"/>
      <c r="B56" s="55"/>
      <c r="C56" s="66" t="str">
        <f t="shared" si="3"/>
        <v>--</v>
      </c>
      <c r="D56" s="67" t="str">
        <f t="shared" ca="1" si="4"/>
        <v>--</v>
      </c>
      <c r="E56" s="59" t="str">
        <f t="shared" si="5"/>
        <v/>
      </c>
    </row>
    <row r="57" spans="1:5" x14ac:dyDescent="0.25">
      <c r="A57" s="190"/>
      <c r="B57" s="55"/>
      <c r="C57" s="66" t="str">
        <f t="shared" si="3"/>
        <v>--</v>
      </c>
      <c r="D57" s="67" t="str">
        <f t="shared" ca="1" si="4"/>
        <v>--</v>
      </c>
      <c r="E57" s="59" t="str">
        <f t="shared" si="5"/>
        <v/>
      </c>
    </row>
    <row r="58" spans="1:5" x14ac:dyDescent="0.25">
      <c r="A58" s="190"/>
      <c r="B58" s="55"/>
      <c r="C58" s="66" t="str">
        <f t="shared" si="3"/>
        <v>--</v>
      </c>
      <c r="D58" s="67" t="str">
        <f t="shared" ca="1" si="4"/>
        <v>--</v>
      </c>
      <c r="E58" s="59" t="str">
        <f t="shared" si="5"/>
        <v/>
      </c>
    </row>
    <row r="59" spans="1:5" x14ac:dyDescent="0.25">
      <c r="A59" s="190"/>
      <c r="B59" s="55"/>
      <c r="C59" s="66" t="str">
        <f t="shared" si="3"/>
        <v>--</v>
      </c>
      <c r="D59" s="67" t="str">
        <f t="shared" ca="1" si="4"/>
        <v>--</v>
      </c>
      <c r="E59" s="59" t="str">
        <f t="shared" si="5"/>
        <v/>
      </c>
    </row>
    <row r="60" spans="1:5" x14ac:dyDescent="0.25">
      <c r="A60" s="190"/>
      <c r="B60" s="55"/>
      <c r="C60" s="66" t="str">
        <f t="shared" si="3"/>
        <v>--</v>
      </c>
      <c r="D60" s="67" t="str">
        <f t="shared" ca="1" si="4"/>
        <v>--</v>
      </c>
      <c r="E60" s="59" t="str">
        <f t="shared" si="5"/>
        <v/>
      </c>
    </row>
    <row r="61" spans="1:5" x14ac:dyDescent="0.25">
      <c r="A61" s="190"/>
      <c r="B61" s="55"/>
      <c r="C61" s="66" t="str">
        <f t="shared" si="3"/>
        <v>--</v>
      </c>
      <c r="D61" s="67" t="str">
        <f t="shared" ca="1" si="4"/>
        <v>--</v>
      </c>
      <c r="E61" s="59" t="str">
        <f t="shared" si="5"/>
        <v/>
      </c>
    </row>
    <row r="62" spans="1:5" x14ac:dyDescent="0.25">
      <c r="A62" s="190"/>
      <c r="B62" s="55"/>
      <c r="C62" s="66" t="str">
        <f t="shared" si="3"/>
        <v>--</v>
      </c>
      <c r="D62" s="67" t="str">
        <f t="shared" ca="1" si="4"/>
        <v>--</v>
      </c>
      <c r="E62" s="59" t="str">
        <f t="shared" si="5"/>
        <v/>
      </c>
    </row>
    <row r="63" spans="1:5" x14ac:dyDescent="0.25">
      <c r="A63" s="190"/>
      <c r="B63" s="55"/>
      <c r="C63" s="66" t="str">
        <f t="shared" si="3"/>
        <v>--</v>
      </c>
      <c r="D63" s="67" t="str">
        <f t="shared" ca="1" si="4"/>
        <v>--</v>
      </c>
      <c r="E63" s="59" t="str">
        <f t="shared" si="5"/>
        <v/>
      </c>
    </row>
    <row r="64" spans="1:5" x14ac:dyDescent="0.25">
      <c r="A64" s="190"/>
      <c r="B64" s="55"/>
      <c r="C64" s="66" t="str">
        <f t="shared" si="3"/>
        <v>--</v>
      </c>
      <c r="D64" s="67" t="str">
        <f t="shared" ca="1" si="4"/>
        <v>--</v>
      </c>
      <c r="E64" s="59" t="str">
        <f t="shared" si="5"/>
        <v/>
      </c>
    </row>
    <row r="65" spans="1:5" x14ac:dyDescent="0.25">
      <c r="A65" s="190"/>
      <c r="B65" s="55"/>
      <c r="C65" s="66" t="str">
        <f t="shared" si="3"/>
        <v>--</v>
      </c>
      <c r="D65" s="67" t="str">
        <f t="shared" ca="1" si="4"/>
        <v>--</v>
      </c>
      <c r="E65" s="59" t="str">
        <f t="shared" si="5"/>
        <v/>
      </c>
    </row>
    <row r="66" spans="1:5" x14ac:dyDescent="0.25">
      <c r="A66" s="190"/>
      <c r="B66" s="55"/>
      <c r="C66" s="66" t="str">
        <f t="shared" si="3"/>
        <v>--</v>
      </c>
      <c r="D66" s="67" t="str">
        <f t="shared" ca="1" si="4"/>
        <v>--</v>
      </c>
      <c r="E66" s="59" t="str">
        <f t="shared" si="5"/>
        <v/>
      </c>
    </row>
    <row r="67" spans="1:5" x14ac:dyDescent="0.25">
      <c r="A67" s="190"/>
      <c r="B67" s="55"/>
      <c r="C67" s="66" t="str">
        <f t="shared" ref="C67:C101" si="6">IF(TRIM(A67)&lt;&gt;"",CONCATENATE(DAY(A67),"-",MONTH(A67)),"--")</f>
        <v>--</v>
      </c>
      <c r="D67" s="67" t="str">
        <f t="shared" ref="D67:D101" ca="1" si="7">IF(TRIM($A67)="","--",YEAR(TODAY()-($A67-2))-1900)</f>
        <v>--</v>
      </c>
      <c r="E67" s="59" t="str">
        <f t="shared" ref="E67:E101" si="8">IF(TRIM(B67)="","",B67)</f>
        <v/>
      </c>
    </row>
    <row r="68" spans="1:5" x14ac:dyDescent="0.25">
      <c r="A68" s="190"/>
      <c r="B68" s="55"/>
      <c r="C68" s="66" t="str">
        <f t="shared" si="6"/>
        <v>--</v>
      </c>
      <c r="D68" s="67" t="str">
        <f t="shared" ca="1" si="7"/>
        <v>--</v>
      </c>
      <c r="E68" s="59" t="str">
        <f t="shared" si="8"/>
        <v/>
      </c>
    </row>
    <row r="69" spans="1:5" x14ac:dyDescent="0.25">
      <c r="A69" s="190"/>
      <c r="B69" s="55"/>
      <c r="C69" s="66" t="str">
        <f t="shared" si="6"/>
        <v>--</v>
      </c>
      <c r="D69" s="67" t="str">
        <f t="shared" ca="1" si="7"/>
        <v>--</v>
      </c>
      <c r="E69" s="59" t="str">
        <f t="shared" si="8"/>
        <v/>
      </c>
    </row>
    <row r="70" spans="1:5" x14ac:dyDescent="0.25">
      <c r="A70" s="190"/>
      <c r="B70" s="55"/>
      <c r="C70" s="66" t="str">
        <f t="shared" si="6"/>
        <v>--</v>
      </c>
      <c r="D70" s="67" t="str">
        <f t="shared" ca="1" si="7"/>
        <v>--</v>
      </c>
      <c r="E70" s="59" t="str">
        <f t="shared" si="8"/>
        <v/>
      </c>
    </row>
    <row r="71" spans="1:5" x14ac:dyDescent="0.25">
      <c r="A71" s="190"/>
      <c r="B71" s="55"/>
      <c r="C71" s="66" t="str">
        <f t="shared" si="6"/>
        <v>--</v>
      </c>
      <c r="D71" s="67" t="str">
        <f t="shared" ca="1" si="7"/>
        <v>--</v>
      </c>
      <c r="E71" s="59" t="str">
        <f t="shared" si="8"/>
        <v/>
      </c>
    </row>
    <row r="72" spans="1:5" x14ac:dyDescent="0.25">
      <c r="A72" s="190"/>
      <c r="B72" s="55"/>
      <c r="C72" s="66" t="str">
        <f t="shared" si="6"/>
        <v>--</v>
      </c>
      <c r="D72" s="67" t="str">
        <f t="shared" ca="1" si="7"/>
        <v>--</v>
      </c>
      <c r="E72" s="59" t="str">
        <f t="shared" si="8"/>
        <v/>
      </c>
    </row>
    <row r="73" spans="1:5" x14ac:dyDescent="0.25">
      <c r="A73" s="190"/>
      <c r="B73" s="55"/>
      <c r="C73" s="66" t="str">
        <f t="shared" si="6"/>
        <v>--</v>
      </c>
      <c r="D73" s="67" t="str">
        <f t="shared" ca="1" si="7"/>
        <v>--</v>
      </c>
      <c r="E73" s="59" t="str">
        <f t="shared" si="8"/>
        <v/>
      </c>
    </row>
    <row r="74" spans="1:5" x14ac:dyDescent="0.25">
      <c r="A74" s="190"/>
      <c r="B74" s="55"/>
      <c r="C74" s="66" t="str">
        <f t="shared" si="6"/>
        <v>--</v>
      </c>
      <c r="D74" s="67" t="str">
        <f t="shared" ca="1" si="7"/>
        <v>--</v>
      </c>
      <c r="E74" s="59" t="str">
        <f t="shared" si="8"/>
        <v/>
      </c>
    </row>
    <row r="75" spans="1:5" x14ac:dyDescent="0.25">
      <c r="A75" s="190"/>
      <c r="B75" s="55"/>
      <c r="C75" s="66" t="str">
        <f t="shared" si="6"/>
        <v>--</v>
      </c>
      <c r="D75" s="67" t="str">
        <f t="shared" ca="1" si="7"/>
        <v>--</v>
      </c>
      <c r="E75" s="59" t="str">
        <f t="shared" si="8"/>
        <v/>
      </c>
    </row>
    <row r="76" spans="1:5" x14ac:dyDescent="0.25">
      <c r="A76" s="190"/>
      <c r="B76" s="55"/>
      <c r="C76" s="66" t="str">
        <f t="shared" si="6"/>
        <v>--</v>
      </c>
      <c r="D76" s="67" t="str">
        <f t="shared" ca="1" si="7"/>
        <v>--</v>
      </c>
      <c r="E76" s="59" t="str">
        <f t="shared" si="8"/>
        <v/>
      </c>
    </row>
    <row r="77" spans="1:5" x14ac:dyDescent="0.25">
      <c r="A77" s="190"/>
      <c r="B77" s="55"/>
      <c r="C77" s="66" t="str">
        <f t="shared" si="6"/>
        <v>--</v>
      </c>
      <c r="D77" s="67" t="str">
        <f t="shared" ca="1" si="7"/>
        <v>--</v>
      </c>
      <c r="E77" s="59" t="str">
        <f t="shared" si="8"/>
        <v/>
      </c>
    </row>
    <row r="78" spans="1:5" x14ac:dyDescent="0.25">
      <c r="A78" s="190"/>
      <c r="B78" s="55"/>
      <c r="C78" s="66" t="str">
        <f t="shared" si="6"/>
        <v>--</v>
      </c>
      <c r="D78" s="67" t="str">
        <f t="shared" ca="1" si="7"/>
        <v>--</v>
      </c>
      <c r="E78" s="59" t="str">
        <f t="shared" si="8"/>
        <v/>
      </c>
    </row>
    <row r="79" spans="1:5" x14ac:dyDescent="0.25">
      <c r="A79" s="190"/>
      <c r="B79" s="55"/>
      <c r="C79" s="66" t="str">
        <f t="shared" si="6"/>
        <v>--</v>
      </c>
      <c r="D79" s="67" t="str">
        <f t="shared" ca="1" si="7"/>
        <v>--</v>
      </c>
      <c r="E79" s="59" t="str">
        <f t="shared" si="8"/>
        <v/>
      </c>
    </row>
    <row r="80" spans="1:5" x14ac:dyDescent="0.25">
      <c r="A80" s="190"/>
      <c r="B80" s="55"/>
      <c r="C80" s="66" t="str">
        <f t="shared" si="6"/>
        <v>--</v>
      </c>
      <c r="D80" s="67" t="str">
        <f t="shared" ca="1" si="7"/>
        <v>--</v>
      </c>
      <c r="E80" s="59" t="str">
        <f t="shared" si="8"/>
        <v/>
      </c>
    </row>
    <row r="81" spans="1:5" x14ac:dyDescent="0.25">
      <c r="A81" s="190"/>
      <c r="B81" s="55"/>
      <c r="C81" s="66" t="str">
        <f t="shared" si="6"/>
        <v>--</v>
      </c>
      <c r="D81" s="67" t="str">
        <f t="shared" ca="1" si="7"/>
        <v>--</v>
      </c>
      <c r="E81" s="59" t="str">
        <f t="shared" si="8"/>
        <v/>
      </c>
    </row>
    <row r="82" spans="1:5" x14ac:dyDescent="0.25">
      <c r="A82" s="190"/>
      <c r="B82" s="55"/>
      <c r="C82" s="66" t="str">
        <f t="shared" si="6"/>
        <v>--</v>
      </c>
      <c r="D82" s="67" t="str">
        <f t="shared" ca="1" si="7"/>
        <v>--</v>
      </c>
      <c r="E82" s="59" t="str">
        <f t="shared" si="8"/>
        <v/>
      </c>
    </row>
    <row r="83" spans="1:5" x14ac:dyDescent="0.25">
      <c r="A83" s="190"/>
      <c r="B83" s="55"/>
      <c r="C83" s="66" t="str">
        <f t="shared" si="6"/>
        <v>--</v>
      </c>
      <c r="D83" s="67" t="str">
        <f t="shared" ca="1" si="7"/>
        <v>--</v>
      </c>
      <c r="E83" s="59" t="str">
        <f t="shared" si="8"/>
        <v/>
      </c>
    </row>
    <row r="84" spans="1:5" x14ac:dyDescent="0.25">
      <c r="A84" s="190"/>
      <c r="B84" s="55"/>
      <c r="C84" s="66" t="str">
        <f t="shared" si="6"/>
        <v>--</v>
      </c>
      <c r="D84" s="67" t="str">
        <f t="shared" ca="1" si="7"/>
        <v>--</v>
      </c>
      <c r="E84" s="59" t="str">
        <f t="shared" si="8"/>
        <v/>
      </c>
    </row>
    <row r="85" spans="1:5" x14ac:dyDescent="0.25">
      <c r="A85" s="190"/>
      <c r="B85" s="55"/>
      <c r="C85" s="66" t="str">
        <f t="shared" si="6"/>
        <v>--</v>
      </c>
      <c r="D85" s="67" t="str">
        <f t="shared" ca="1" si="7"/>
        <v>--</v>
      </c>
      <c r="E85" s="59" t="str">
        <f t="shared" si="8"/>
        <v/>
      </c>
    </row>
    <row r="86" spans="1:5" x14ac:dyDescent="0.25">
      <c r="A86" s="190"/>
      <c r="B86" s="55"/>
      <c r="C86" s="66" t="str">
        <f t="shared" si="6"/>
        <v>--</v>
      </c>
      <c r="D86" s="67" t="str">
        <f t="shared" ca="1" si="7"/>
        <v>--</v>
      </c>
      <c r="E86" s="59" t="str">
        <f t="shared" si="8"/>
        <v/>
      </c>
    </row>
    <row r="87" spans="1:5" x14ac:dyDescent="0.25">
      <c r="A87" s="190"/>
      <c r="B87" s="55"/>
      <c r="C87" s="66" t="str">
        <f t="shared" si="6"/>
        <v>--</v>
      </c>
      <c r="D87" s="67" t="str">
        <f t="shared" ca="1" si="7"/>
        <v>--</v>
      </c>
      <c r="E87" s="59" t="str">
        <f t="shared" si="8"/>
        <v/>
      </c>
    </row>
    <row r="88" spans="1:5" x14ac:dyDescent="0.25">
      <c r="A88" s="190"/>
      <c r="B88" s="55"/>
      <c r="C88" s="66" t="str">
        <f t="shared" si="6"/>
        <v>--</v>
      </c>
      <c r="D88" s="67" t="str">
        <f t="shared" ca="1" si="7"/>
        <v>--</v>
      </c>
      <c r="E88" s="59" t="str">
        <f t="shared" si="8"/>
        <v/>
      </c>
    </row>
    <row r="89" spans="1:5" x14ac:dyDescent="0.25">
      <c r="A89" s="190"/>
      <c r="B89" s="55"/>
      <c r="C89" s="66" t="str">
        <f t="shared" si="6"/>
        <v>--</v>
      </c>
      <c r="D89" s="67" t="str">
        <f t="shared" ca="1" si="7"/>
        <v>--</v>
      </c>
      <c r="E89" s="59" t="str">
        <f t="shared" si="8"/>
        <v/>
      </c>
    </row>
    <row r="90" spans="1:5" x14ac:dyDescent="0.25">
      <c r="A90" s="190"/>
      <c r="B90" s="55"/>
      <c r="C90" s="66" t="str">
        <f t="shared" si="6"/>
        <v>--</v>
      </c>
      <c r="D90" s="67" t="str">
        <f t="shared" ca="1" si="7"/>
        <v>--</v>
      </c>
      <c r="E90" s="59" t="str">
        <f t="shared" si="8"/>
        <v/>
      </c>
    </row>
    <row r="91" spans="1:5" x14ac:dyDescent="0.25">
      <c r="A91" s="190"/>
      <c r="B91" s="55"/>
      <c r="C91" s="66" t="str">
        <f t="shared" si="6"/>
        <v>--</v>
      </c>
      <c r="D91" s="67" t="str">
        <f t="shared" ca="1" si="7"/>
        <v>--</v>
      </c>
      <c r="E91" s="59" t="str">
        <f t="shared" si="8"/>
        <v/>
      </c>
    </row>
    <row r="92" spans="1:5" x14ac:dyDescent="0.25">
      <c r="A92" s="190"/>
      <c r="B92" s="55"/>
      <c r="C92" s="66" t="str">
        <f t="shared" si="6"/>
        <v>--</v>
      </c>
      <c r="D92" s="67" t="str">
        <f t="shared" ca="1" si="7"/>
        <v>--</v>
      </c>
      <c r="E92" s="59" t="str">
        <f t="shared" si="8"/>
        <v/>
      </c>
    </row>
    <row r="93" spans="1:5" x14ac:dyDescent="0.25">
      <c r="A93" s="190"/>
      <c r="B93" s="55"/>
      <c r="C93" s="66" t="str">
        <f t="shared" si="6"/>
        <v>--</v>
      </c>
      <c r="D93" s="67" t="str">
        <f t="shared" ca="1" si="7"/>
        <v>--</v>
      </c>
      <c r="E93" s="59" t="str">
        <f t="shared" si="8"/>
        <v/>
      </c>
    </row>
    <row r="94" spans="1:5" x14ac:dyDescent="0.25">
      <c r="A94" s="190"/>
      <c r="B94" s="55"/>
      <c r="C94" s="66" t="str">
        <f t="shared" si="6"/>
        <v>--</v>
      </c>
      <c r="D94" s="67" t="str">
        <f t="shared" ca="1" si="7"/>
        <v>--</v>
      </c>
      <c r="E94" s="59" t="str">
        <f t="shared" si="8"/>
        <v/>
      </c>
    </row>
    <row r="95" spans="1:5" x14ac:dyDescent="0.25">
      <c r="A95" s="190"/>
      <c r="B95" s="55"/>
      <c r="C95" s="66" t="str">
        <f t="shared" si="6"/>
        <v>--</v>
      </c>
      <c r="D95" s="67" t="str">
        <f t="shared" ca="1" si="7"/>
        <v>--</v>
      </c>
      <c r="E95" s="59" t="str">
        <f t="shared" si="8"/>
        <v/>
      </c>
    </row>
    <row r="96" spans="1:5" x14ac:dyDescent="0.25">
      <c r="A96" s="190"/>
      <c r="B96" s="55"/>
      <c r="C96" s="66" t="str">
        <f t="shared" si="6"/>
        <v>--</v>
      </c>
      <c r="D96" s="67" t="str">
        <f t="shared" ca="1" si="7"/>
        <v>--</v>
      </c>
      <c r="E96" s="59" t="str">
        <f t="shared" si="8"/>
        <v/>
      </c>
    </row>
    <row r="97" spans="1:5" x14ac:dyDescent="0.25">
      <c r="A97" s="190"/>
      <c r="B97" s="55"/>
      <c r="C97" s="66" t="str">
        <f t="shared" si="6"/>
        <v>--</v>
      </c>
      <c r="D97" s="67" t="str">
        <f t="shared" ca="1" si="7"/>
        <v>--</v>
      </c>
      <c r="E97" s="59" t="str">
        <f t="shared" si="8"/>
        <v/>
      </c>
    </row>
    <row r="98" spans="1:5" x14ac:dyDescent="0.25">
      <c r="A98" s="190"/>
      <c r="B98" s="55"/>
      <c r="C98" s="66" t="str">
        <f t="shared" si="6"/>
        <v>--</v>
      </c>
      <c r="D98" s="67" t="str">
        <f t="shared" ca="1" si="7"/>
        <v>--</v>
      </c>
      <c r="E98" s="59" t="str">
        <f t="shared" si="8"/>
        <v/>
      </c>
    </row>
    <row r="99" spans="1:5" x14ac:dyDescent="0.25">
      <c r="A99" s="190"/>
      <c r="B99" s="55"/>
      <c r="C99" s="66" t="str">
        <f t="shared" si="6"/>
        <v>--</v>
      </c>
      <c r="D99" s="67" t="str">
        <f t="shared" ca="1" si="7"/>
        <v>--</v>
      </c>
      <c r="E99" s="59" t="str">
        <f t="shared" si="8"/>
        <v/>
      </c>
    </row>
    <row r="100" spans="1:5" x14ac:dyDescent="0.25">
      <c r="A100" s="190"/>
      <c r="B100" s="55"/>
      <c r="C100" s="66" t="str">
        <f t="shared" si="6"/>
        <v>--</v>
      </c>
      <c r="D100" s="67" t="str">
        <f t="shared" ca="1" si="7"/>
        <v>--</v>
      </c>
      <c r="E100" s="59" t="str">
        <f t="shared" si="8"/>
        <v/>
      </c>
    </row>
    <row r="101" spans="1:5" ht="15.75" thickBot="1" x14ac:dyDescent="0.3">
      <c r="A101" s="191"/>
      <c r="B101" s="56"/>
      <c r="C101" s="68" t="str">
        <f t="shared" si="6"/>
        <v>--</v>
      </c>
      <c r="D101" s="69" t="str">
        <f t="shared" ca="1" si="7"/>
        <v>--</v>
      </c>
      <c r="E101" s="60" t="str">
        <f t="shared" si="8"/>
        <v/>
      </c>
    </row>
    <row r="102" spans="1:5" x14ac:dyDescent="0.25"/>
  </sheetData>
  <sheetProtection algorithmName="SHA-512" hashValue="nLLN7x8lxUK6Ty9EkJ7mbu+scEOfeLmGt/ljbHxLdOevpRZGsVFby3qQO16W5clm43+AIMiMzVTb3suDypWLkQ==" saltValue="oOSAaU0Hq4MFcoiJ98GGNw==" spinCount="100000" sheet="1" selectLockedCells="1" sort="0" autoFilter="0"/>
  <protectedRanges>
    <protectedRange sqref="A3:B101" name="Verjaardagen"/>
  </protectedRanges>
  <autoFilter ref="A2:B101" xr:uid="{BCD98614-F93D-4554-A172-124C64021998}">
    <sortState xmlns:xlrd2="http://schemas.microsoft.com/office/spreadsheetml/2017/richdata2" ref="A3:B101">
      <sortCondition descending="1" ref="A2:A101"/>
    </sortState>
  </autoFilter>
  <sortState xmlns:xlrd2="http://schemas.microsoft.com/office/spreadsheetml/2017/richdata2" ref="A3:E101">
    <sortCondition ref="A3:A101"/>
  </sortState>
  <mergeCells count="2">
    <mergeCell ref="G25:M28"/>
    <mergeCell ref="G21:M24"/>
  </mergeCells>
  <pageMargins left="0.7" right="0.7" top="0.75" bottom="0.75" header="0.3" footer="0.3"/>
  <pageSetup paperSize="9" orientation="portrait" horizontalDpi="4294967293"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6E67A-E092-4A83-802C-E2FEEA8DA73E}">
  <sheetPr>
    <tabColor rgb="FFFFFF99"/>
  </sheetPr>
  <dimension ref="A1:N102"/>
  <sheetViews>
    <sheetView zoomScale="90" zoomScaleNormal="90" workbookViewId="0">
      <pane xSplit="2" ySplit="3" topLeftCell="C4" activePane="bottomRight" state="frozen"/>
      <selection pane="topRight" activeCell="C1" sqref="C1"/>
      <selection pane="bottomLeft" activeCell="A3" sqref="A3"/>
      <selection pane="bottomRight"/>
    </sheetView>
  </sheetViews>
  <sheetFormatPr defaultColWidth="0" defaultRowHeight="15" zeroHeight="1" x14ac:dyDescent="0.25"/>
  <cols>
    <col min="1" max="2" width="14.7109375" style="200" customWidth="1"/>
    <col min="3" max="3" width="50.7109375" customWidth="1"/>
    <col min="4" max="4" width="6.28515625" style="4" bestFit="1" customWidth="1"/>
    <col min="5" max="5" width="3.28515625" customWidth="1"/>
    <col min="6" max="13" width="8.85546875" customWidth="1"/>
    <col min="14" max="14" width="0" hidden="1" customWidth="1"/>
    <col min="15" max="16384" width="8.85546875" hidden="1"/>
  </cols>
  <sheetData>
    <row r="1" spans="1:7" s="21" customFormat="1" ht="18" thickBot="1" x14ac:dyDescent="0.35">
      <c r="A1" s="45" t="s">
        <v>67</v>
      </c>
      <c r="B1" s="194"/>
      <c r="C1" s="50"/>
      <c r="D1" s="50"/>
      <c r="E1" s="20"/>
    </row>
    <row r="2" spans="1:7" s="21" customFormat="1" ht="18" thickBot="1" x14ac:dyDescent="0.35">
      <c r="A2" s="203" t="s">
        <v>156</v>
      </c>
      <c r="B2" s="204">
        <f>'Basisgegevens+Uitleg'!C1</f>
        <v>45323</v>
      </c>
      <c r="C2" s="50"/>
      <c r="D2" s="50"/>
      <c r="E2" s="20"/>
      <c r="F2" s="205"/>
      <c r="G2" s="206" t="s">
        <v>157</v>
      </c>
    </row>
    <row r="3" spans="1:7" ht="15.75" thickBot="1" x14ac:dyDescent="0.3">
      <c r="A3" s="201" t="s">
        <v>68</v>
      </c>
      <c r="B3" s="202" t="s">
        <v>153</v>
      </c>
      <c r="C3" s="47" t="s">
        <v>45</v>
      </c>
      <c r="D3" s="51" t="s">
        <v>69</v>
      </c>
    </row>
    <row r="4" spans="1:7" x14ac:dyDescent="0.25">
      <c r="A4" s="195">
        <v>45325</v>
      </c>
      <c r="B4" s="196">
        <v>45325</v>
      </c>
      <c r="C4" s="48" t="s">
        <v>166</v>
      </c>
      <c r="D4" s="52">
        <f>IF(A4&lt;$B$2,0,(B4-A4)+1)</f>
        <v>1</v>
      </c>
      <c r="F4" s="42" t="s">
        <v>70</v>
      </c>
    </row>
    <row r="5" spans="1:7" x14ac:dyDescent="0.25">
      <c r="A5" s="195">
        <v>45490</v>
      </c>
      <c r="B5" s="196">
        <v>45534</v>
      </c>
      <c r="C5" s="48" t="s">
        <v>84</v>
      </c>
      <c r="D5" s="52">
        <f t="shared" ref="D5:D68" si="0">IF(A5&lt;=$B$2,0,(B5-A5)+1)</f>
        <v>45</v>
      </c>
    </row>
    <row r="6" spans="1:7" x14ac:dyDescent="0.25">
      <c r="A6" s="195"/>
      <c r="B6" s="196"/>
      <c r="C6" s="48"/>
      <c r="D6" s="52">
        <f t="shared" si="0"/>
        <v>0</v>
      </c>
    </row>
    <row r="7" spans="1:7" x14ac:dyDescent="0.25">
      <c r="A7" s="195"/>
      <c r="B7" s="196"/>
      <c r="C7" s="48"/>
      <c r="D7" s="52">
        <f t="shared" si="0"/>
        <v>0</v>
      </c>
    </row>
    <row r="8" spans="1:7" x14ac:dyDescent="0.25">
      <c r="A8" s="195"/>
      <c r="B8" s="196"/>
      <c r="C8" s="48"/>
      <c r="D8" s="52">
        <f t="shared" si="0"/>
        <v>0</v>
      </c>
    </row>
    <row r="9" spans="1:7" x14ac:dyDescent="0.25">
      <c r="A9" s="195"/>
      <c r="B9" s="196"/>
      <c r="C9" s="48"/>
      <c r="D9" s="52">
        <f t="shared" si="0"/>
        <v>0</v>
      </c>
    </row>
    <row r="10" spans="1:7" x14ac:dyDescent="0.25">
      <c r="A10" s="197"/>
      <c r="B10" s="196"/>
      <c r="C10" s="48"/>
      <c r="D10" s="52">
        <f t="shared" si="0"/>
        <v>0</v>
      </c>
    </row>
    <row r="11" spans="1:7" x14ac:dyDescent="0.25">
      <c r="A11" s="197"/>
      <c r="B11" s="196"/>
      <c r="C11" s="48"/>
      <c r="D11" s="52">
        <f t="shared" si="0"/>
        <v>0</v>
      </c>
    </row>
    <row r="12" spans="1:7" x14ac:dyDescent="0.25">
      <c r="A12" s="197"/>
      <c r="B12" s="196"/>
      <c r="C12" s="48"/>
      <c r="D12" s="52">
        <f t="shared" si="0"/>
        <v>0</v>
      </c>
    </row>
    <row r="13" spans="1:7" x14ac:dyDescent="0.25">
      <c r="A13" s="197"/>
      <c r="B13" s="196"/>
      <c r="C13" s="48"/>
      <c r="D13" s="52">
        <f t="shared" si="0"/>
        <v>0</v>
      </c>
    </row>
    <row r="14" spans="1:7" x14ac:dyDescent="0.25">
      <c r="A14" s="195"/>
      <c r="B14" s="196"/>
      <c r="C14" s="48"/>
      <c r="D14" s="52">
        <f t="shared" si="0"/>
        <v>0</v>
      </c>
    </row>
    <row r="15" spans="1:7" x14ac:dyDescent="0.25">
      <c r="A15" s="195"/>
      <c r="B15" s="196"/>
      <c r="C15" s="48"/>
      <c r="D15" s="52">
        <f t="shared" si="0"/>
        <v>0</v>
      </c>
    </row>
    <row r="16" spans="1:7" x14ac:dyDescent="0.25">
      <c r="A16" s="197"/>
      <c r="B16" s="196"/>
      <c r="C16" s="48"/>
      <c r="D16" s="52">
        <f t="shared" si="0"/>
        <v>0</v>
      </c>
    </row>
    <row r="17" spans="1:12" x14ac:dyDescent="0.25">
      <c r="A17" s="195"/>
      <c r="B17" s="196"/>
      <c r="C17" s="48"/>
      <c r="D17" s="52">
        <f t="shared" si="0"/>
        <v>0</v>
      </c>
    </row>
    <row r="18" spans="1:12" x14ac:dyDescent="0.25">
      <c r="A18" s="195"/>
      <c r="B18" s="196"/>
      <c r="C18" s="48"/>
      <c r="D18" s="52">
        <f t="shared" si="0"/>
        <v>0</v>
      </c>
    </row>
    <row r="19" spans="1:12" x14ac:dyDescent="0.25">
      <c r="A19" s="195"/>
      <c r="B19" s="196"/>
      <c r="C19" s="48"/>
      <c r="D19" s="52">
        <f t="shared" si="0"/>
        <v>0</v>
      </c>
    </row>
    <row r="20" spans="1:12" x14ac:dyDescent="0.25">
      <c r="A20" s="195"/>
      <c r="B20" s="196"/>
      <c r="C20" s="48"/>
      <c r="D20" s="52">
        <f t="shared" si="0"/>
        <v>0</v>
      </c>
    </row>
    <row r="21" spans="1:12" x14ac:dyDescent="0.25">
      <c r="A21" s="195"/>
      <c r="B21" s="196"/>
      <c r="C21" s="48"/>
      <c r="D21" s="52">
        <f t="shared" si="0"/>
        <v>0</v>
      </c>
      <c r="F21" s="42"/>
    </row>
    <row r="22" spans="1:12" ht="16.5" thickBot="1" x14ac:dyDescent="0.3">
      <c r="A22" s="195"/>
      <c r="B22" s="196"/>
      <c r="C22" s="48"/>
      <c r="D22" s="52">
        <f t="shared" si="0"/>
        <v>0</v>
      </c>
      <c r="F22" s="79" t="s">
        <v>64</v>
      </c>
    </row>
    <row r="23" spans="1:12" x14ac:dyDescent="0.25">
      <c r="A23" s="195"/>
      <c r="B23" s="196"/>
      <c r="C23" s="48"/>
      <c r="D23" s="52">
        <f t="shared" si="0"/>
        <v>0</v>
      </c>
      <c r="F23" s="282" t="s">
        <v>71</v>
      </c>
      <c r="G23" s="275"/>
      <c r="H23" s="275"/>
      <c r="I23" s="275"/>
      <c r="J23" s="275"/>
      <c r="K23" s="275"/>
      <c r="L23" s="276"/>
    </row>
    <row r="24" spans="1:12" ht="15.75" thickBot="1" x14ac:dyDescent="0.3">
      <c r="A24" s="195"/>
      <c r="B24" s="196"/>
      <c r="C24" s="48"/>
      <c r="D24" s="52">
        <f t="shared" si="0"/>
        <v>0</v>
      </c>
      <c r="F24" s="279"/>
      <c r="G24" s="280"/>
      <c r="H24" s="280"/>
      <c r="I24" s="280"/>
      <c r="J24" s="280"/>
      <c r="K24" s="280"/>
      <c r="L24" s="281"/>
    </row>
    <row r="25" spans="1:12" x14ac:dyDescent="0.25">
      <c r="A25" s="195"/>
      <c r="B25" s="196"/>
      <c r="C25" s="48"/>
      <c r="D25" s="52">
        <f t="shared" si="0"/>
        <v>0</v>
      </c>
      <c r="F25" s="274" t="s">
        <v>72</v>
      </c>
      <c r="G25" s="275"/>
      <c r="H25" s="275"/>
      <c r="I25" s="275"/>
      <c r="J25" s="275"/>
      <c r="K25" s="275"/>
      <c r="L25" s="276"/>
    </row>
    <row r="26" spans="1:12" x14ac:dyDescent="0.25">
      <c r="A26" s="195"/>
      <c r="B26" s="196"/>
      <c r="C26" s="48"/>
      <c r="D26" s="52">
        <f t="shared" si="0"/>
        <v>0</v>
      </c>
      <c r="F26" s="277"/>
      <c r="G26" s="253"/>
      <c r="H26" s="253"/>
      <c r="I26" s="253"/>
      <c r="J26" s="253"/>
      <c r="K26" s="253"/>
      <c r="L26" s="278"/>
    </row>
    <row r="27" spans="1:12" x14ac:dyDescent="0.25">
      <c r="A27" s="195"/>
      <c r="B27" s="196"/>
      <c r="C27" s="48"/>
      <c r="D27" s="52">
        <f t="shared" si="0"/>
        <v>0</v>
      </c>
      <c r="F27" s="277"/>
      <c r="G27" s="253"/>
      <c r="H27" s="253"/>
      <c r="I27" s="253"/>
      <c r="J27" s="253"/>
      <c r="K27" s="253"/>
      <c r="L27" s="278"/>
    </row>
    <row r="28" spans="1:12" ht="15.75" thickBot="1" x14ac:dyDescent="0.3">
      <c r="A28" s="195"/>
      <c r="B28" s="196"/>
      <c r="C28" s="48"/>
      <c r="D28" s="52">
        <f t="shared" si="0"/>
        <v>0</v>
      </c>
      <c r="F28" s="279"/>
      <c r="G28" s="280"/>
      <c r="H28" s="280"/>
      <c r="I28" s="280"/>
      <c r="J28" s="280"/>
      <c r="K28" s="280"/>
      <c r="L28" s="281"/>
    </row>
    <row r="29" spans="1:12" x14ac:dyDescent="0.25">
      <c r="A29" s="195"/>
      <c r="B29" s="196"/>
      <c r="C29" s="48"/>
      <c r="D29" s="52">
        <f t="shared" si="0"/>
        <v>0</v>
      </c>
      <c r="F29" s="217" t="s">
        <v>155</v>
      </c>
      <c r="G29" s="288"/>
      <c r="H29" s="288"/>
      <c r="I29" s="275"/>
      <c r="J29" s="275"/>
      <c r="K29" s="275"/>
      <c r="L29" s="276"/>
    </row>
    <row r="30" spans="1:12" x14ac:dyDescent="0.25">
      <c r="A30" s="195"/>
      <c r="B30" s="196"/>
      <c r="C30" s="48"/>
      <c r="D30" s="52">
        <f t="shared" si="0"/>
        <v>0</v>
      </c>
      <c r="F30" s="219"/>
      <c r="G30" s="289"/>
      <c r="H30" s="289"/>
      <c r="I30" s="253"/>
      <c r="J30" s="253"/>
      <c r="K30" s="253"/>
      <c r="L30" s="278"/>
    </row>
    <row r="31" spans="1:12" x14ac:dyDescent="0.25">
      <c r="A31" s="195"/>
      <c r="B31" s="196"/>
      <c r="C31" s="48"/>
      <c r="D31" s="52">
        <f t="shared" si="0"/>
        <v>0</v>
      </c>
      <c r="F31" s="219"/>
      <c r="G31" s="289"/>
      <c r="H31" s="289"/>
      <c r="I31" s="253"/>
      <c r="J31" s="253"/>
      <c r="K31" s="253"/>
      <c r="L31" s="278"/>
    </row>
    <row r="32" spans="1:12" x14ac:dyDescent="0.25">
      <c r="A32" s="195"/>
      <c r="B32" s="196"/>
      <c r="C32" s="48"/>
      <c r="D32" s="52">
        <f t="shared" si="0"/>
        <v>0</v>
      </c>
      <c r="F32" s="277"/>
      <c r="G32" s="253"/>
      <c r="H32" s="253"/>
      <c r="I32" s="253"/>
      <c r="J32" s="253"/>
      <c r="K32" s="253"/>
      <c r="L32" s="278"/>
    </row>
    <row r="33" spans="1:12" x14ac:dyDescent="0.25">
      <c r="A33" s="195"/>
      <c r="B33" s="196"/>
      <c r="C33" s="48"/>
      <c r="D33" s="52">
        <f t="shared" si="0"/>
        <v>0</v>
      </c>
      <c r="F33" s="277"/>
      <c r="G33" s="253"/>
      <c r="H33" s="253"/>
      <c r="I33" s="253"/>
      <c r="J33" s="253"/>
      <c r="K33" s="253"/>
      <c r="L33" s="278"/>
    </row>
    <row r="34" spans="1:12" x14ac:dyDescent="0.25">
      <c r="A34" s="195"/>
      <c r="B34" s="196"/>
      <c r="C34" s="48"/>
      <c r="D34" s="52">
        <f t="shared" si="0"/>
        <v>0</v>
      </c>
      <c r="F34" s="277"/>
      <c r="G34" s="253"/>
      <c r="H34" s="253"/>
      <c r="I34" s="253"/>
      <c r="J34" s="253"/>
      <c r="K34" s="253"/>
      <c r="L34" s="278"/>
    </row>
    <row r="35" spans="1:12" ht="15.75" thickBot="1" x14ac:dyDescent="0.3">
      <c r="A35" s="195"/>
      <c r="B35" s="196"/>
      <c r="C35" s="48"/>
      <c r="D35" s="52">
        <f t="shared" si="0"/>
        <v>0</v>
      </c>
      <c r="F35" s="279"/>
      <c r="G35" s="280"/>
      <c r="H35" s="280"/>
      <c r="I35" s="280"/>
      <c r="J35" s="280"/>
      <c r="K35" s="280"/>
      <c r="L35" s="281"/>
    </row>
    <row r="36" spans="1:12" x14ac:dyDescent="0.25">
      <c r="A36" s="195"/>
      <c r="B36" s="196"/>
      <c r="C36" s="48"/>
      <c r="D36" s="52">
        <f t="shared" si="0"/>
        <v>0</v>
      </c>
    </row>
    <row r="37" spans="1:12" x14ac:dyDescent="0.25">
      <c r="A37" s="195"/>
      <c r="B37" s="196"/>
      <c r="C37" s="48"/>
      <c r="D37" s="52">
        <f t="shared" si="0"/>
        <v>0</v>
      </c>
    </row>
    <row r="38" spans="1:12" x14ac:dyDescent="0.25">
      <c r="A38" s="195"/>
      <c r="B38" s="196"/>
      <c r="C38" s="48"/>
      <c r="D38" s="52">
        <f t="shared" si="0"/>
        <v>0</v>
      </c>
    </row>
    <row r="39" spans="1:12" x14ac:dyDescent="0.25">
      <c r="A39" s="195"/>
      <c r="B39" s="196"/>
      <c r="C39" s="48"/>
      <c r="D39" s="52">
        <f t="shared" si="0"/>
        <v>0</v>
      </c>
    </row>
    <row r="40" spans="1:12" x14ac:dyDescent="0.25">
      <c r="A40" s="195"/>
      <c r="B40" s="196"/>
      <c r="C40" s="48"/>
      <c r="D40" s="52">
        <f t="shared" si="0"/>
        <v>0</v>
      </c>
    </row>
    <row r="41" spans="1:12" x14ac:dyDescent="0.25">
      <c r="A41" s="195"/>
      <c r="B41" s="196"/>
      <c r="C41" s="48"/>
      <c r="D41" s="52">
        <f t="shared" si="0"/>
        <v>0</v>
      </c>
    </row>
    <row r="42" spans="1:12" x14ac:dyDescent="0.25">
      <c r="A42" s="195"/>
      <c r="B42" s="196"/>
      <c r="C42" s="48"/>
      <c r="D42" s="52">
        <f t="shared" si="0"/>
        <v>0</v>
      </c>
    </row>
    <row r="43" spans="1:12" x14ac:dyDescent="0.25">
      <c r="A43" s="195"/>
      <c r="B43" s="196"/>
      <c r="C43" s="48"/>
      <c r="D43" s="52">
        <f t="shared" si="0"/>
        <v>0</v>
      </c>
    </row>
    <row r="44" spans="1:12" x14ac:dyDescent="0.25">
      <c r="A44" s="195"/>
      <c r="B44" s="196"/>
      <c r="C44" s="48"/>
      <c r="D44" s="52">
        <f t="shared" si="0"/>
        <v>0</v>
      </c>
    </row>
    <row r="45" spans="1:12" x14ac:dyDescent="0.25">
      <c r="A45" s="195"/>
      <c r="B45" s="196"/>
      <c r="C45" s="48"/>
      <c r="D45" s="52">
        <f t="shared" si="0"/>
        <v>0</v>
      </c>
    </row>
    <row r="46" spans="1:12" x14ac:dyDescent="0.25">
      <c r="A46" s="195"/>
      <c r="B46" s="196"/>
      <c r="C46" s="48"/>
      <c r="D46" s="52">
        <f t="shared" si="0"/>
        <v>0</v>
      </c>
    </row>
    <row r="47" spans="1:12" x14ac:dyDescent="0.25">
      <c r="A47" s="195"/>
      <c r="B47" s="196"/>
      <c r="C47" s="48"/>
      <c r="D47" s="52">
        <f t="shared" si="0"/>
        <v>0</v>
      </c>
    </row>
    <row r="48" spans="1:12" x14ac:dyDescent="0.25">
      <c r="A48" s="195"/>
      <c r="B48" s="196"/>
      <c r="C48" s="48"/>
      <c r="D48" s="52">
        <f t="shared" si="0"/>
        <v>0</v>
      </c>
    </row>
    <row r="49" spans="1:4" x14ac:dyDescent="0.25">
      <c r="A49" s="195"/>
      <c r="B49" s="196"/>
      <c r="C49" s="48"/>
      <c r="D49" s="52">
        <f t="shared" si="0"/>
        <v>0</v>
      </c>
    </row>
    <row r="50" spans="1:4" x14ac:dyDescent="0.25">
      <c r="A50" s="195"/>
      <c r="B50" s="196"/>
      <c r="C50" s="48"/>
      <c r="D50" s="52">
        <f t="shared" si="0"/>
        <v>0</v>
      </c>
    </row>
    <row r="51" spans="1:4" x14ac:dyDescent="0.25">
      <c r="A51" s="195"/>
      <c r="B51" s="196"/>
      <c r="C51" s="48"/>
      <c r="D51" s="52">
        <f t="shared" si="0"/>
        <v>0</v>
      </c>
    </row>
    <row r="52" spans="1:4" x14ac:dyDescent="0.25">
      <c r="A52" s="195"/>
      <c r="B52" s="196"/>
      <c r="C52" s="48"/>
      <c r="D52" s="52">
        <f t="shared" si="0"/>
        <v>0</v>
      </c>
    </row>
    <row r="53" spans="1:4" x14ac:dyDescent="0.25">
      <c r="A53" s="195"/>
      <c r="B53" s="196"/>
      <c r="C53" s="48"/>
      <c r="D53" s="52">
        <f t="shared" si="0"/>
        <v>0</v>
      </c>
    </row>
    <row r="54" spans="1:4" x14ac:dyDescent="0.25">
      <c r="A54" s="195"/>
      <c r="B54" s="196"/>
      <c r="C54" s="48"/>
      <c r="D54" s="52">
        <f t="shared" si="0"/>
        <v>0</v>
      </c>
    </row>
    <row r="55" spans="1:4" x14ac:dyDescent="0.25">
      <c r="A55" s="195"/>
      <c r="B55" s="196"/>
      <c r="C55" s="48"/>
      <c r="D55" s="52">
        <f t="shared" si="0"/>
        <v>0</v>
      </c>
    </row>
    <row r="56" spans="1:4" x14ac:dyDescent="0.25">
      <c r="A56" s="195"/>
      <c r="B56" s="196"/>
      <c r="C56" s="48"/>
      <c r="D56" s="52">
        <f t="shared" si="0"/>
        <v>0</v>
      </c>
    </row>
    <row r="57" spans="1:4" x14ac:dyDescent="0.25">
      <c r="A57" s="195"/>
      <c r="B57" s="196"/>
      <c r="C57" s="48"/>
      <c r="D57" s="52">
        <f t="shared" si="0"/>
        <v>0</v>
      </c>
    </row>
    <row r="58" spans="1:4" x14ac:dyDescent="0.25">
      <c r="A58" s="195"/>
      <c r="B58" s="196"/>
      <c r="C58" s="48"/>
      <c r="D58" s="52">
        <f t="shared" si="0"/>
        <v>0</v>
      </c>
    </row>
    <row r="59" spans="1:4" x14ac:dyDescent="0.25">
      <c r="A59" s="195"/>
      <c r="B59" s="196"/>
      <c r="C59" s="48"/>
      <c r="D59" s="52">
        <f t="shared" si="0"/>
        <v>0</v>
      </c>
    </row>
    <row r="60" spans="1:4" x14ac:dyDescent="0.25">
      <c r="A60" s="195"/>
      <c r="B60" s="196"/>
      <c r="C60" s="48"/>
      <c r="D60" s="52">
        <f t="shared" si="0"/>
        <v>0</v>
      </c>
    </row>
    <row r="61" spans="1:4" x14ac:dyDescent="0.25">
      <c r="A61" s="195"/>
      <c r="B61" s="196"/>
      <c r="C61" s="48"/>
      <c r="D61" s="52">
        <f t="shared" si="0"/>
        <v>0</v>
      </c>
    </row>
    <row r="62" spans="1:4" x14ac:dyDescent="0.25">
      <c r="A62" s="195"/>
      <c r="B62" s="196"/>
      <c r="C62" s="48"/>
      <c r="D62" s="52">
        <f t="shared" si="0"/>
        <v>0</v>
      </c>
    </row>
    <row r="63" spans="1:4" x14ac:dyDescent="0.25">
      <c r="A63" s="195"/>
      <c r="B63" s="196"/>
      <c r="C63" s="48"/>
      <c r="D63" s="52">
        <f t="shared" si="0"/>
        <v>0</v>
      </c>
    </row>
    <row r="64" spans="1:4" x14ac:dyDescent="0.25">
      <c r="A64" s="195"/>
      <c r="B64" s="196"/>
      <c r="C64" s="48"/>
      <c r="D64" s="52">
        <f t="shared" si="0"/>
        <v>0</v>
      </c>
    </row>
    <row r="65" spans="1:4" x14ac:dyDescent="0.25">
      <c r="A65" s="195"/>
      <c r="B65" s="196"/>
      <c r="C65" s="48"/>
      <c r="D65" s="52">
        <f t="shared" si="0"/>
        <v>0</v>
      </c>
    </row>
    <row r="66" spans="1:4" x14ac:dyDescent="0.25">
      <c r="A66" s="195"/>
      <c r="B66" s="196"/>
      <c r="C66" s="48"/>
      <c r="D66" s="52">
        <f t="shared" si="0"/>
        <v>0</v>
      </c>
    </row>
    <row r="67" spans="1:4" x14ac:dyDescent="0.25">
      <c r="A67" s="195"/>
      <c r="B67" s="196"/>
      <c r="C67" s="48"/>
      <c r="D67" s="52">
        <f t="shared" si="0"/>
        <v>0</v>
      </c>
    </row>
    <row r="68" spans="1:4" x14ac:dyDescent="0.25">
      <c r="A68" s="195"/>
      <c r="B68" s="196"/>
      <c r="C68" s="48"/>
      <c r="D68" s="52">
        <f t="shared" si="0"/>
        <v>0</v>
      </c>
    </row>
    <row r="69" spans="1:4" x14ac:dyDescent="0.25">
      <c r="A69" s="195"/>
      <c r="B69" s="196"/>
      <c r="C69" s="48"/>
      <c r="D69" s="52">
        <f t="shared" ref="D69:D102" si="1">IF(A69&lt;=$B$2,0,(B69-A69)+1)</f>
        <v>0</v>
      </c>
    </row>
    <row r="70" spans="1:4" x14ac:dyDescent="0.25">
      <c r="A70" s="195"/>
      <c r="B70" s="196"/>
      <c r="C70" s="48"/>
      <c r="D70" s="52">
        <f t="shared" si="1"/>
        <v>0</v>
      </c>
    </row>
    <row r="71" spans="1:4" x14ac:dyDescent="0.25">
      <c r="A71" s="195"/>
      <c r="B71" s="196"/>
      <c r="C71" s="48"/>
      <c r="D71" s="52">
        <f t="shared" si="1"/>
        <v>0</v>
      </c>
    </row>
    <row r="72" spans="1:4" x14ac:dyDescent="0.25">
      <c r="A72" s="195"/>
      <c r="B72" s="196"/>
      <c r="C72" s="48"/>
      <c r="D72" s="52">
        <f t="shared" si="1"/>
        <v>0</v>
      </c>
    </row>
    <row r="73" spans="1:4" x14ac:dyDescent="0.25">
      <c r="A73" s="195"/>
      <c r="B73" s="196"/>
      <c r="C73" s="48"/>
      <c r="D73" s="52">
        <f t="shared" si="1"/>
        <v>0</v>
      </c>
    </row>
    <row r="74" spans="1:4" x14ac:dyDescent="0.25">
      <c r="A74" s="195"/>
      <c r="B74" s="196"/>
      <c r="C74" s="48"/>
      <c r="D74" s="52">
        <f t="shared" si="1"/>
        <v>0</v>
      </c>
    </row>
    <row r="75" spans="1:4" x14ac:dyDescent="0.25">
      <c r="A75" s="195"/>
      <c r="B75" s="196"/>
      <c r="C75" s="48"/>
      <c r="D75" s="52">
        <f t="shared" si="1"/>
        <v>0</v>
      </c>
    </row>
    <row r="76" spans="1:4" x14ac:dyDescent="0.25">
      <c r="A76" s="195"/>
      <c r="B76" s="196"/>
      <c r="C76" s="48"/>
      <c r="D76" s="52">
        <f t="shared" si="1"/>
        <v>0</v>
      </c>
    </row>
    <row r="77" spans="1:4" x14ac:dyDescent="0.25">
      <c r="A77" s="195"/>
      <c r="B77" s="196"/>
      <c r="C77" s="48"/>
      <c r="D77" s="52">
        <f t="shared" si="1"/>
        <v>0</v>
      </c>
    </row>
    <row r="78" spans="1:4" x14ac:dyDescent="0.25">
      <c r="A78" s="195"/>
      <c r="B78" s="196"/>
      <c r="C78" s="48"/>
      <c r="D78" s="52">
        <f t="shared" si="1"/>
        <v>0</v>
      </c>
    </row>
    <row r="79" spans="1:4" x14ac:dyDescent="0.25">
      <c r="A79" s="195"/>
      <c r="B79" s="196"/>
      <c r="C79" s="48"/>
      <c r="D79" s="52">
        <f t="shared" si="1"/>
        <v>0</v>
      </c>
    </row>
    <row r="80" spans="1:4" x14ac:dyDescent="0.25">
      <c r="A80" s="195"/>
      <c r="B80" s="196"/>
      <c r="C80" s="48"/>
      <c r="D80" s="52">
        <f t="shared" si="1"/>
        <v>0</v>
      </c>
    </row>
    <row r="81" spans="1:4" x14ac:dyDescent="0.25">
      <c r="A81" s="195"/>
      <c r="B81" s="196"/>
      <c r="C81" s="48"/>
      <c r="D81" s="52">
        <f t="shared" si="1"/>
        <v>0</v>
      </c>
    </row>
    <row r="82" spans="1:4" x14ac:dyDescent="0.25">
      <c r="A82" s="195"/>
      <c r="B82" s="196"/>
      <c r="C82" s="48"/>
      <c r="D82" s="52">
        <f t="shared" si="1"/>
        <v>0</v>
      </c>
    </row>
    <row r="83" spans="1:4" x14ac:dyDescent="0.25">
      <c r="A83" s="195"/>
      <c r="B83" s="196"/>
      <c r="C83" s="48"/>
      <c r="D83" s="52">
        <f t="shared" si="1"/>
        <v>0</v>
      </c>
    </row>
    <row r="84" spans="1:4" x14ac:dyDescent="0.25">
      <c r="A84" s="195"/>
      <c r="B84" s="196"/>
      <c r="C84" s="48"/>
      <c r="D84" s="52">
        <f t="shared" si="1"/>
        <v>0</v>
      </c>
    </row>
    <row r="85" spans="1:4" x14ac:dyDescent="0.25">
      <c r="A85" s="195"/>
      <c r="B85" s="196"/>
      <c r="C85" s="48"/>
      <c r="D85" s="52">
        <f t="shared" si="1"/>
        <v>0</v>
      </c>
    </row>
    <row r="86" spans="1:4" x14ac:dyDescent="0.25">
      <c r="A86" s="195"/>
      <c r="B86" s="196"/>
      <c r="C86" s="48"/>
      <c r="D86" s="52">
        <f t="shared" si="1"/>
        <v>0</v>
      </c>
    </row>
    <row r="87" spans="1:4" x14ac:dyDescent="0.25">
      <c r="A87" s="195"/>
      <c r="B87" s="196"/>
      <c r="C87" s="48"/>
      <c r="D87" s="52">
        <f t="shared" si="1"/>
        <v>0</v>
      </c>
    </row>
    <row r="88" spans="1:4" x14ac:dyDescent="0.25">
      <c r="A88" s="195"/>
      <c r="B88" s="196"/>
      <c r="C88" s="48"/>
      <c r="D88" s="52">
        <f t="shared" si="1"/>
        <v>0</v>
      </c>
    </row>
    <row r="89" spans="1:4" x14ac:dyDescent="0.25">
      <c r="A89" s="195"/>
      <c r="B89" s="196"/>
      <c r="C89" s="48"/>
      <c r="D89" s="52">
        <f t="shared" si="1"/>
        <v>0</v>
      </c>
    </row>
    <row r="90" spans="1:4" x14ac:dyDescent="0.25">
      <c r="A90" s="195"/>
      <c r="B90" s="196"/>
      <c r="C90" s="48"/>
      <c r="D90" s="52">
        <f t="shared" si="1"/>
        <v>0</v>
      </c>
    </row>
    <row r="91" spans="1:4" x14ac:dyDescent="0.25">
      <c r="A91" s="195"/>
      <c r="B91" s="196"/>
      <c r="C91" s="48"/>
      <c r="D91" s="52">
        <f t="shared" si="1"/>
        <v>0</v>
      </c>
    </row>
    <row r="92" spans="1:4" x14ac:dyDescent="0.25">
      <c r="A92" s="195"/>
      <c r="B92" s="196"/>
      <c r="C92" s="48"/>
      <c r="D92" s="52">
        <f t="shared" si="1"/>
        <v>0</v>
      </c>
    </row>
    <row r="93" spans="1:4" x14ac:dyDescent="0.25">
      <c r="A93" s="195"/>
      <c r="B93" s="196"/>
      <c r="C93" s="48"/>
      <c r="D93" s="52">
        <f t="shared" si="1"/>
        <v>0</v>
      </c>
    </row>
    <row r="94" spans="1:4" x14ac:dyDescent="0.25">
      <c r="A94" s="195"/>
      <c r="B94" s="196"/>
      <c r="C94" s="48"/>
      <c r="D94" s="52">
        <f t="shared" si="1"/>
        <v>0</v>
      </c>
    </row>
    <row r="95" spans="1:4" x14ac:dyDescent="0.25">
      <c r="A95" s="195"/>
      <c r="B95" s="196"/>
      <c r="C95" s="48"/>
      <c r="D95" s="52">
        <f t="shared" si="1"/>
        <v>0</v>
      </c>
    </row>
    <row r="96" spans="1:4" x14ac:dyDescent="0.25">
      <c r="A96" s="195"/>
      <c r="B96" s="196"/>
      <c r="C96" s="48"/>
      <c r="D96" s="52">
        <f t="shared" si="1"/>
        <v>0</v>
      </c>
    </row>
    <row r="97" spans="1:4" x14ac:dyDescent="0.25">
      <c r="A97" s="195"/>
      <c r="B97" s="196"/>
      <c r="C97" s="48"/>
      <c r="D97" s="52">
        <f t="shared" si="1"/>
        <v>0</v>
      </c>
    </row>
    <row r="98" spans="1:4" x14ac:dyDescent="0.25">
      <c r="A98" s="195"/>
      <c r="B98" s="196"/>
      <c r="C98" s="48"/>
      <c r="D98" s="52">
        <f t="shared" si="1"/>
        <v>0</v>
      </c>
    </row>
    <row r="99" spans="1:4" x14ac:dyDescent="0.25">
      <c r="A99" s="195"/>
      <c r="B99" s="196"/>
      <c r="C99" s="48"/>
      <c r="D99" s="52">
        <f t="shared" si="1"/>
        <v>0</v>
      </c>
    </row>
    <row r="100" spans="1:4" x14ac:dyDescent="0.25">
      <c r="A100" s="195"/>
      <c r="B100" s="196"/>
      <c r="C100" s="48"/>
      <c r="D100" s="52">
        <f t="shared" si="1"/>
        <v>0</v>
      </c>
    </row>
    <row r="101" spans="1:4" x14ac:dyDescent="0.25">
      <c r="A101" s="195"/>
      <c r="B101" s="196"/>
      <c r="C101" s="48"/>
      <c r="D101" s="52">
        <f t="shared" si="1"/>
        <v>0</v>
      </c>
    </row>
    <row r="102" spans="1:4" ht="15.75" thickBot="1" x14ac:dyDescent="0.3">
      <c r="A102" s="198"/>
      <c r="B102" s="199"/>
      <c r="C102" s="49"/>
      <c r="D102" s="52">
        <f t="shared" si="1"/>
        <v>0</v>
      </c>
    </row>
  </sheetData>
  <sheetProtection algorithmName="SHA-512" hashValue="Lmt6S5PXFwKLklmnKSTRtMPWIYtYKX7Ovbkcb+T1yYxoHeemVuYOcLsmh0FDYfuMDnIpCOU91Jneq4AYXhW5jw==" saltValue="TCB5YuOTYhq45oHTq9tE8w==" spinCount="100000" sheet="1" selectLockedCells="1" sort="0" autoFilter="0"/>
  <protectedRanges>
    <protectedRange sqref="A4:C102" name="School Invulvelden"/>
  </protectedRanges>
  <autoFilter ref="A3:C102" xr:uid="{37ECD3F0-B273-4B1F-8EF7-F5FBB44E0633}">
    <sortState xmlns:xlrd2="http://schemas.microsoft.com/office/spreadsheetml/2017/richdata2" ref="A4:C102">
      <sortCondition ref="A3:A102"/>
    </sortState>
  </autoFilter>
  <sortState xmlns:xlrd2="http://schemas.microsoft.com/office/spreadsheetml/2017/richdata2" ref="A4:C16">
    <sortCondition ref="A4:A16"/>
  </sortState>
  <mergeCells count="3">
    <mergeCell ref="F25:L28"/>
    <mergeCell ref="F23:L24"/>
    <mergeCell ref="F29:L35"/>
  </mergeCells>
  <conditionalFormatting sqref="A4:A102">
    <cfRule type="expression" dxfId="6" priority="1">
      <formula>AND($A4&lt;&gt;"",A4&lt;$B$2)</formula>
    </cfRule>
  </conditionalFormatting>
  <pageMargins left="0.7" right="0.7" top="0.75" bottom="0.75" header="0.3" footer="0.3"/>
  <pageSetup paperSize="9" orientation="portrait" horizontalDpi="4294967293"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F5574-D0D2-4435-8A43-15A779EA80B0}">
  <sheetPr>
    <tabColor theme="7" tint="0.39997558519241921"/>
  </sheetPr>
  <dimension ref="A1:C15"/>
  <sheetViews>
    <sheetView zoomScale="90" zoomScaleNormal="90" workbookViewId="0">
      <pane xSplit="3" ySplit="15" topLeftCell="D16" activePane="bottomRight" state="frozen"/>
      <selection pane="topRight" activeCell="D1" sqref="D1"/>
      <selection pane="bottomLeft" activeCell="A16" sqref="A16"/>
      <selection pane="bottomRight"/>
    </sheetView>
  </sheetViews>
  <sheetFormatPr defaultRowHeight="15" x14ac:dyDescent="0.25"/>
  <cols>
    <col min="1" max="1" width="10.7109375" style="72" customWidth="1"/>
    <col min="2" max="2" width="8.85546875" style="4"/>
    <col min="3" max="3" width="150.7109375" customWidth="1"/>
  </cols>
  <sheetData>
    <row r="1" spans="1:3" x14ac:dyDescent="0.25">
      <c r="A1" s="169" t="s">
        <v>8</v>
      </c>
      <c r="B1" s="170" t="s">
        <v>80</v>
      </c>
      <c r="C1" s="171" t="s">
        <v>45</v>
      </c>
    </row>
    <row r="2" spans="1:3" x14ac:dyDescent="0.25">
      <c r="A2" s="172">
        <v>44764</v>
      </c>
      <c r="B2" s="71" t="s">
        <v>85</v>
      </c>
      <c r="C2" s="173" t="s">
        <v>81</v>
      </c>
    </row>
    <row r="3" spans="1:3" x14ac:dyDescent="0.25">
      <c r="A3" s="172">
        <v>44764</v>
      </c>
      <c r="B3" s="71" t="s">
        <v>85</v>
      </c>
      <c r="C3" s="173" t="s">
        <v>87</v>
      </c>
    </row>
    <row r="4" spans="1:3" x14ac:dyDescent="0.25">
      <c r="A4" s="172">
        <v>44764</v>
      </c>
      <c r="B4" s="71" t="s">
        <v>85</v>
      </c>
      <c r="C4" s="173" t="s">
        <v>88</v>
      </c>
    </row>
    <row r="5" spans="1:3" x14ac:dyDescent="0.25">
      <c r="A5" s="172">
        <v>44764</v>
      </c>
      <c r="B5" s="71" t="s">
        <v>85</v>
      </c>
      <c r="C5" s="173" t="s">
        <v>82</v>
      </c>
    </row>
    <row r="6" spans="1:3" x14ac:dyDescent="0.25">
      <c r="A6" s="172">
        <v>44764</v>
      </c>
      <c r="B6" s="71" t="s">
        <v>85</v>
      </c>
      <c r="C6" s="173" t="s">
        <v>83</v>
      </c>
    </row>
    <row r="7" spans="1:3" x14ac:dyDescent="0.25">
      <c r="A7" s="172">
        <v>44765</v>
      </c>
      <c r="B7" s="71" t="s">
        <v>85</v>
      </c>
      <c r="C7" s="173" t="s">
        <v>89</v>
      </c>
    </row>
    <row r="8" spans="1:3" x14ac:dyDescent="0.25">
      <c r="A8" s="172">
        <v>44767</v>
      </c>
      <c r="B8" s="71" t="s">
        <v>149</v>
      </c>
      <c r="C8" s="173" t="s">
        <v>150</v>
      </c>
    </row>
    <row r="9" spans="1:3" x14ac:dyDescent="0.25">
      <c r="A9" s="172">
        <v>44767</v>
      </c>
      <c r="B9" s="71" t="s">
        <v>149</v>
      </c>
      <c r="C9" s="173" t="s">
        <v>158</v>
      </c>
    </row>
    <row r="10" spans="1:3" x14ac:dyDescent="0.25">
      <c r="A10" s="172">
        <v>44775</v>
      </c>
      <c r="B10" s="71" t="s">
        <v>159</v>
      </c>
      <c r="C10" s="173" t="s">
        <v>160</v>
      </c>
    </row>
    <row r="11" spans="1:3" x14ac:dyDescent="0.25">
      <c r="A11" s="172">
        <v>45324</v>
      </c>
      <c r="B11" s="71" t="s">
        <v>163</v>
      </c>
      <c r="C11" s="173" t="s">
        <v>164</v>
      </c>
    </row>
    <row r="12" spans="1:3" x14ac:dyDescent="0.25">
      <c r="A12" s="172"/>
      <c r="B12" s="71"/>
      <c r="C12" s="173"/>
    </row>
    <row r="13" spans="1:3" x14ac:dyDescent="0.25">
      <c r="A13" s="172"/>
      <c r="B13" s="71"/>
      <c r="C13" s="173"/>
    </row>
    <row r="14" spans="1:3" x14ac:dyDescent="0.25">
      <c r="A14" s="172"/>
      <c r="B14" s="71"/>
      <c r="C14" s="173"/>
    </row>
    <row r="15" spans="1:3" ht="15.75" thickBot="1" x14ac:dyDescent="0.3">
      <c r="A15" s="174"/>
      <c r="B15" s="175"/>
      <c r="C15" s="176"/>
    </row>
  </sheetData>
  <sheetProtection algorithmName="SHA-512" hashValue="HPVFP4StGjMlvg34OyKUEb2Px8Ui4t024/a1QG7ySub/e+xi8gUvBaH6l+M49ChUEr59K2bLS1kJz+GESHjxqg==" saltValue="Z/z1q5JIwXHVLyFjqPCZT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pc="http://schemas.microsoft.com/office/infopath/2007/PartnerControls" xmlns:xsi="http://www.w3.org/2001/XMLSchema-instance">
  <documentManagement>
    <Onderwerp xmlns="79c92339-920d-4002-93c3-81c886fa8690" xsi:nil="true"/>
    <SharedWithUsers xmlns="1c55442e-2307-4f84-8b58-29db2d9bb909">
      <UserInfo>
        <DisplayName>With, C.J. de (WdC)</DisplayName>
        <AccountId>763</AccountId>
        <AccountType/>
      </UserInfo>
    </SharedWithUsers>
    <Definitief xmlns="79c92339-920d-4002-93c3-81c886fa8690">false</Definitie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E3EE7609DF3824A8383B7CB4DC0E58B" ma:contentTypeVersion="13" ma:contentTypeDescription="Een nieuw document maken." ma:contentTypeScope="" ma:versionID="d3f1c7613b7b8381267c00be7ac9c2dc">
  <xsd:schema xmlns:xsd="http://www.w3.org/2001/XMLSchema" xmlns:xs="http://www.w3.org/2001/XMLSchema" xmlns:p="http://schemas.microsoft.com/office/2006/metadata/properties" xmlns:ns2="79c92339-920d-4002-93c3-81c886fa8690" xmlns:ns3="1c55442e-2307-4f84-8b58-29db2d9bb909" targetNamespace="http://schemas.microsoft.com/office/2006/metadata/properties" ma:root="true" ma:fieldsID="14e9b0a5500a764ee67b9f10825ee20b" ns2:_="" ns3:_="">
    <xsd:import namespace="79c92339-920d-4002-93c3-81c886fa8690"/>
    <xsd:import namespace="1c55442e-2307-4f84-8b58-29db2d9bb909"/>
    <xsd:element name="properties">
      <xsd:complexType>
        <xsd:sequence>
          <xsd:element name="documentManagement">
            <xsd:complexType>
              <xsd:all>
                <xsd:element ref="ns2:Onderwerp" minOccurs="0"/>
                <xsd:element ref="ns3:SharedWithUsers" minOccurs="0"/>
                <xsd:element ref="ns3:SharingHintHash" minOccurs="0"/>
                <xsd:element ref="ns3:SharedWithDetails" minOccurs="0"/>
                <xsd:element ref="ns3:LastSharedByUser" minOccurs="0"/>
                <xsd:element ref="ns3:LastSharedByTime" minOccurs="0"/>
                <xsd:element ref="ns2:MediaServiceMetadata" minOccurs="0"/>
                <xsd:element ref="ns2:MediaServiceFastMetadata" minOccurs="0"/>
                <xsd:element ref="ns2:MediaServiceAutoTags" minOccurs="0"/>
                <xsd:element ref="ns2:MediaServiceOCR" minOccurs="0"/>
                <xsd:element ref="ns2:Definitief"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c92339-920d-4002-93c3-81c886fa8690" elementFormDefault="qualified">
    <xsd:import namespace="http://schemas.microsoft.com/office/2006/documentManagement/types"/>
    <xsd:import namespace="http://schemas.microsoft.com/office/infopath/2007/PartnerControls"/>
    <xsd:element name="Onderwerp" ma:index="8" nillable="true" ma:displayName="Onderwerp" ma:format="Dropdown" ma:indexed="true" ma:internalName="Onderwerp">
      <xsd:simpleType>
        <xsd:restriction base="dms:Choice">
          <xsd:enumeration value="Agenda"/>
          <xsd:enumeration value="Notulen"/>
          <xsd:enumeration value="Handleiding"/>
          <xsd:enumeration value="Technisch ontwerp"/>
        </xsd:restriction>
      </xsd:simpleType>
    </xsd:element>
    <xsd:element name="MediaServiceMetadata" ma:index="14" nillable="true" ma:displayName="MediaServiceMetadata" ma:description="" ma:hidden="true" ma:internalName="MediaServiceMetadata" ma:readOnly="true">
      <xsd:simpleType>
        <xsd:restriction base="dms:Note"/>
      </xsd:simpleType>
    </xsd:element>
    <xsd:element name="MediaServiceFastMetadata" ma:index="15" nillable="true" ma:displayName="MediaServiceFastMetadata" ma:description="" ma:hidden="true" ma:internalName="MediaServiceFastMetadata" ma:readOnly="true">
      <xsd:simpleType>
        <xsd:restriction base="dms:Note"/>
      </xsd:simpleType>
    </xsd:element>
    <xsd:element name="MediaServiceAutoTags" ma:index="16" nillable="true" ma:displayName="MediaServiceAutoTags"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Definitief" ma:index="18" nillable="true" ma:displayName="Definitief" ma:default="0" ma:internalName="Definitief">
      <xsd:simpleType>
        <xsd:restriction base="dms:Boolea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MediaServic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c55442e-2307-4f84-8b58-29db2d9bb909" elementFormDefault="qualified">
    <xsd:import namespace="http://schemas.microsoft.com/office/2006/documentManagement/types"/>
    <xsd:import namespace="http://schemas.microsoft.com/office/infopath/2007/PartnerControls"/>
    <xsd:element name="SharedWithUsers" ma:index="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10" nillable="true" ma:displayName="Hint-hash delen" ma:internalName="SharingHintHash" ma:readOnly="true">
      <xsd:simpleType>
        <xsd:restriction base="dms:Text"/>
      </xsd:simpleType>
    </xsd:element>
    <xsd:element name="SharedWithDetails" ma:index="11" nillable="true" ma:displayName="Gedeeld met details" ma:description="" ma:internalName="SharedWithDetails" ma:readOnly="true">
      <xsd:simpleType>
        <xsd:restriction base="dms:Note">
          <xsd:maxLength value="255"/>
        </xsd:restriction>
      </xsd:simpleType>
    </xsd:element>
    <xsd:element name="LastSharedByUser" ma:index="12" nillable="true" ma:displayName="Laatst gedeeld, per gebruiker" ma:description="" ma:internalName="LastSharedByUser" ma:readOnly="true">
      <xsd:simpleType>
        <xsd:restriction base="dms:Note">
          <xsd:maxLength value="255"/>
        </xsd:restriction>
      </xsd:simpleType>
    </xsd:element>
    <xsd:element name="LastSharedByTime" ma:index="13" nillable="true" ma:displayName="Laatst gedeeld, per tijdstip" ma:description="" ma:internalName="LastSharedByTime" ma:readOnly="tru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50B5FC-2813-4518-8AFF-B9936A72AEEA}">
  <ds:schemaRefs>
    <ds:schemaRef ds:uri="http://purl.org/dc/dcmitype/"/>
    <ds:schemaRef ds:uri="http://schemas.microsoft.com/office/2006/metadata/properties"/>
    <ds:schemaRef ds:uri="http://schemas.microsoft.com/office/2006/documentManagement/types"/>
    <ds:schemaRef ds:uri="http://purl.org/dc/terms/"/>
    <ds:schemaRef ds:uri="79c92339-920d-4002-93c3-81c886fa8690"/>
    <ds:schemaRef ds:uri="1c55442e-2307-4f84-8b58-29db2d9bb909"/>
    <ds:schemaRef ds:uri="http://schemas.openxmlformats.org/package/2006/metadata/core-properties"/>
    <ds:schemaRef ds:uri="http://schemas.microsoft.com/office/infopath/2007/PartnerControls"/>
    <ds:schemaRef ds:uri="http://www.w3.org/XML/1998/namespace"/>
    <ds:schemaRef ds:uri="http://purl.org/dc/elements/1.1/"/>
  </ds:schemaRefs>
</ds:datastoreItem>
</file>

<file path=customXml/itemProps2.xml><?xml version="1.0" encoding="utf-8"?>
<ds:datastoreItem xmlns:ds="http://schemas.openxmlformats.org/officeDocument/2006/customXml" ds:itemID="{7DD0FDB9-D280-4497-8217-CB4B2DFCDC6B}">
  <ds:schemaRefs>
    <ds:schemaRef ds:uri="http://schemas.microsoft.com/sharepoint/v3/contenttype/forms"/>
  </ds:schemaRefs>
</ds:datastoreItem>
</file>

<file path=customXml/itemProps3.xml><?xml version="1.0" encoding="utf-8"?>
<ds:datastoreItem xmlns:ds="http://schemas.openxmlformats.org/officeDocument/2006/customXml" ds:itemID="{4B945B92-DFC9-4507-A997-9950FC89D4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c92339-920d-4002-93c3-81c886fa8690"/>
    <ds:schemaRef ds:uri="1c55442e-2307-4f84-8b58-29db2d9bb9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Omgangsplanning-Compact</vt:lpstr>
      <vt:lpstr>Omgangsplanning-Uitgebreid</vt:lpstr>
      <vt:lpstr>Basisgegevens+Uitleg</vt:lpstr>
      <vt:lpstr>Speciale dagen&amp;Activiteiten</vt:lpstr>
      <vt:lpstr>Verjaardagen</vt:lpstr>
      <vt:lpstr>School(vakanties)&amp;Activiteiten</vt:lpstr>
      <vt:lpstr>Wijzigingen</vt:lpstr>
    </vt:vector>
  </TitlesOfParts>
  <Manager/>
  <Company>HC-VLC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ajsnijder@outlook.com</dc:creator>
  <cp:keywords/>
  <dc:description/>
  <cp:lastModifiedBy>A.J. Snijder Sr.</cp:lastModifiedBy>
  <cp:revision/>
  <dcterms:created xsi:type="dcterms:W3CDTF">2016-06-09T07:55:03Z</dcterms:created>
  <dcterms:modified xsi:type="dcterms:W3CDTF">2024-02-02T21:44:43Z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0x010100FE3EE7609DF3824A8383B7CB4DC0E58B</vt:lpwstr>
  </property>
  <property fmtid="{D5CDD505-2E9C-101B-9397-08002B2CF9AE}" pid="3" name="AuthorIds_UIVersion_593408">
    <vt:lpwstr>960</vt:lpwstr>
  </property>
</Properties>
</file>